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24226"/>
  <mc:AlternateContent xmlns:mc="http://schemas.openxmlformats.org/markup-compatibility/2006">
    <mc:Choice Requires="x15">
      <x15ac:absPath xmlns:x15ac="http://schemas.microsoft.com/office/spreadsheetml/2010/11/ac" url="https://azurediagovt.sharepoint.com/sites/ECMS-LGC/RepresentationReviewsResources/"/>
    </mc:Choice>
  </mc:AlternateContent>
  <xr:revisionPtr revIDLastSave="0" documentId="8_{18D0EAF4-14FC-4BD8-8237-6E4E2D1EA918}" xr6:coauthVersionLast="47" xr6:coauthVersionMax="47" xr10:uidLastSave="{00000000-0000-0000-0000-000000000000}"/>
  <bookViews>
    <workbookView xWindow="-120" yWindow="-120" windowWidth="51840" windowHeight="21120" firstSheet="2" activeTab="2" xr2:uid="{00000000-000D-0000-FFFF-FFFF00000000}"/>
  </bookViews>
  <sheets>
    <sheet name="Introduction" sheetId="4" r:id="rId1"/>
    <sheet name="Wards" sheetId="1" r:id="rId2"/>
    <sheet name="Communities and local boards" sheetId="2" r:id="rId3"/>
    <sheet name="Constituencies" sheetId="3" r:id="rId4"/>
  </sheets>
  <definedNames>
    <definedName name="_xlnm.Print_Titles" localSheetId="2">'Communities and local boards'!$2:$2</definedName>
    <definedName name="_xlnm.Print_Titles" localSheetId="3">Constituencies!$2:$2</definedName>
    <definedName name="_xlnm.Print_Titles" localSheetId="1">Wards!$2:$2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2" l="1"/>
  <c r="G62" i="2"/>
  <c r="F62" i="2"/>
  <c r="F14" i="2"/>
  <c r="F221" i="1"/>
  <c r="F264" i="1"/>
  <c r="F252" i="1"/>
  <c r="F83" i="1"/>
  <c r="D502" i="1"/>
  <c r="D500" i="1"/>
  <c r="D89" i="3"/>
  <c r="D129" i="2"/>
  <c r="D566" i="1"/>
  <c r="D570" i="1" s="1"/>
  <c r="E197" i="1"/>
  <c r="E201" i="1" s="1"/>
  <c r="D197" i="1"/>
  <c r="D199" i="1" s="1"/>
  <c r="D201" i="1" s="1"/>
  <c r="F196" i="1"/>
  <c r="F195" i="1"/>
  <c r="E211" i="1"/>
  <c r="D211" i="1"/>
  <c r="F210" i="1"/>
  <c r="F209" i="1"/>
  <c r="F241" i="1"/>
  <c r="F250" i="1"/>
  <c r="F63" i="1"/>
  <c r="F352" i="1"/>
  <c r="F423" i="1"/>
  <c r="F411" i="1"/>
  <c r="F53" i="1"/>
  <c r="F377" i="1"/>
  <c r="F153" i="1"/>
  <c r="E176" i="2"/>
  <c r="D176" i="2"/>
  <c r="F175" i="2"/>
  <c r="F174" i="2"/>
  <c r="E171" i="2"/>
  <c r="D171" i="2"/>
  <c r="F170" i="2"/>
  <c r="F169" i="2"/>
  <c r="F168" i="2"/>
  <c r="F500" i="1"/>
  <c r="E297" i="1"/>
  <c r="D297" i="1"/>
  <c r="F296" i="1"/>
  <c r="F295" i="1"/>
  <c r="E86" i="2"/>
  <c r="D86" i="2"/>
  <c r="F85" i="2"/>
  <c r="F84" i="2"/>
  <c r="F83" i="2"/>
  <c r="F82" i="2"/>
  <c r="F321" i="2"/>
  <c r="F103" i="3"/>
  <c r="D125" i="3"/>
  <c r="E458" i="2"/>
  <c r="D458" i="2"/>
  <c r="F457" i="2"/>
  <c r="F456" i="2"/>
  <c r="F455" i="2"/>
  <c r="E365" i="2"/>
  <c r="D365" i="2"/>
  <c r="F364" i="2"/>
  <c r="F363" i="2"/>
  <c r="F362" i="2"/>
  <c r="E109" i="1"/>
  <c r="E113" i="1" s="1"/>
  <c r="D109" i="1"/>
  <c r="F105" i="1"/>
  <c r="F108" i="1"/>
  <c r="F72" i="1"/>
  <c r="F71" i="1"/>
  <c r="F70" i="1"/>
  <c r="E76" i="1"/>
  <c r="D76" i="1"/>
  <c r="F68" i="1"/>
  <c r="F69" i="1"/>
  <c r="E221" i="1"/>
  <c r="F74" i="1"/>
  <c r="F73" i="1"/>
  <c r="F274" i="2"/>
  <c r="F224" i="2"/>
  <c r="D241" i="2"/>
  <c r="F238" i="2"/>
  <c r="D12" i="3"/>
  <c r="E12" i="3"/>
  <c r="E17" i="3" s="1"/>
  <c r="F9" i="3"/>
  <c r="F262" i="1"/>
  <c r="E361" i="1"/>
  <c r="E365" i="1" s="1"/>
  <c r="D361" i="1"/>
  <c r="F363" i="1"/>
  <c r="F360" i="1"/>
  <c r="F359" i="1"/>
  <c r="E293" i="1"/>
  <c r="D293" i="1"/>
  <c r="F292" i="1"/>
  <c r="F291" i="1"/>
  <c r="F231" i="1"/>
  <c r="E217" i="1"/>
  <c r="D217" i="1"/>
  <c r="F216" i="1"/>
  <c r="F215" i="1"/>
  <c r="D303" i="1"/>
  <c r="E303" i="1"/>
  <c r="D308" i="1"/>
  <c r="E308" i="1"/>
  <c r="F307" i="1"/>
  <c r="F306" i="1"/>
  <c r="D166" i="1"/>
  <c r="D170" i="1" s="1"/>
  <c r="F165" i="1"/>
  <c r="F164" i="1"/>
  <c r="F163" i="1"/>
  <c r="F162" i="1"/>
  <c r="F161" i="1"/>
  <c r="E166" i="1"/>
  <c r="E170" i="1" s="1"/>
  <c r="F168" i="1"/>
  <c r="F341" i="1"/>
  <c r="F177" i="1"/>
  <c r="E175" i="1"/>
  <c r="E179" i="1" s="1"/>
  <c r="D175" i="1"/>
  <c r="D179" i="1" s="1"/>
  <c r="F174" i="1"/>
  <c r="F173" i="1"/>
  <c r="F109" i="2"/>
  <c r="E120" i="2"/>
  <c r="D120" i="2"/>
  <c r="F119" i="2"/>
  <c r="F118" i="2"/>
  <c r="E81" i="1"/>
  <c r="D81" i="1"/>
  <c r="F80" i="1"/>
  <c r="F79" i="1"/>
  <c r="F330" i="1"/>
  <c r="D393" i="2"/>
  <c r="E393" i="2"/>
  <c r="F73" i="3"/>
  <c r="E61" i="3"/>
  <c r="D61" i="3"/>
  <c r="F60" i="3"/>
  <c r="F59" i="3"/>
  <c r="F317" i="1"/>
  <c r="F15" i="3"/>
  <c r="F432" i="1"/>
  <c r="E430" i="1"/>
  <c r="E436" i="1" s="1"/>
  <c r="D430" i="1"/>
  <c r="D434" i="1" s="1"/>
  <c r="F429" i="1"/>
  <c r="F428" i="1"/>
  <c r="F444" i="1"/>
  <c r="F396" i="1"/>
  <c r="E397" i="1"/>
  <c r="E401" i="1" s="1"/>
  <c r="D397" i="1"/>
  <c r="D399" i="1" s="1"/>
  <c r="E191" i="1"/>
  <c r="D191" i="1"/>
  <c r="F190" i="1"/>
  <c r="F189" i="1"/>
  <c r="F188" i="1"/>
  <c r="F143" i="1"/>
  <c r="F391" i="1"/>
  <c r="F18" i="2"/>
  <c r="F10" i="1"/>
  <c r="E89" i="3"/>
  <c r="F88" i="3"/>
  <c r="F87" i="3"/>
  <c r="E287" i="1"/>
  <c r="D287" i="1"/>
  <c r="F286" i="1"/>
  <c r="F285" i="1"/>
  <c r="F22" i="1"/>
  <c r="F91" i="1"/>
  <c r="F100" i="1"/>
  <c r="F516" i="1"/>
  <c r="F515" i="1"/>
  <c r="F514" i="1"/>
  <c r="F111" i="1"/>
  <c r="D353" i="2"/>
  <c r="E353" i="2"/>
  <c r="F352" i="2"/>
  <c r="F351" i="2"/>
  <c r="F350" i="2"/>
  <c r="F376" i="2"/>
  <c r="F375" i="2"/>
  <c r="F374" i="2"/>
  <c r="F123" i="1"/>
  <c r="F273" i="1"/>
  <c r="E323" i="1"/>
  <c r="F322" i="1"/>
  <c r="D323" i="1"/>
  <c r="D165" i="2"/>
  <c r="F159" i="2"/>
  <c r="D115" i="2"/>
  <c r="F108" i="2"/>
  <c r="F451" i="2"/>
  <c r="E141" i="1"/>
  <c r="E145" i="1" s="1"/>
  <c r="D141" i="1"/>
  <c r="D145" i="1" s="1"/>
  <c r="F140" i="1"/>
  <c r="D464" i="2"/>
  <c r="F463" i="2"/>
  <c r="F462" i="2"/>
  <c r="F461" i="2"/>
  <c r="E464" i="2"/>
  <c r="D119" i="3"/>
  <c r="F118" i="3"/>
  <c r="F117" i="3"/>
  <c r="F116" i="3"/>
  <c r="E119" i="3"/>
  <c r="F138" i="1"/>
  <c r="D29" i="1"/>
  <c r="E29" i="1"/>
  <c r="F220" i="1"/>
  <c r="D221" i="1"/>
  <c r="F491" i="1"/>
  <c r="F490" i="1"/>
  <c r="F489" i="1"/>
  <c r="F488" i="1"/>
  <c r="F487" i="1"/>
  <c r="F486" i="1"/>
  <c r="F485" i="1"/>
  <c r="F484" i="1"/>
  <c r="F483" i="1"/>
  <c r="F482" i="1"/>
  <c r="F127" i="2"/>
  <c r="F126" i="2"/>
  <c r="F45" i="3"/>
  <c r="F44" i="3"/>
  <c r="F43" i="3"/>
  <c r="E46" i="3"/>
  <c r="D46" i="3"/>
  <c r="F132" i="3"/>
  <c r="F131" i="3"/>
  <c r="F130" i="3"/>
  <c r="F129" i="3"/>
  <c r="F128" i="3"/>
  <c r="F127" i="3"/>
  <c r="E133" i="3"/>
  <c r="D133" i="3"/>
  <c r="F124" i="3"/>
  <c r="F123" i="3"/>
  <c r="F122" i="3"/>
  <c r="F121" i="3"/>
  <c r="E125" i="3"/>
  <c r="F115" i="3"/>
  <c r="F114" i="3"/>
  <c r="F113" i="3"/>
  <c r="F112" i="3"/>
  <c r="E110" i="3"/>
  <c r="F109" i="3"/>
  <c r="F108" i="3"/>
  <c r="F107" i="3"/>
  <c r="D110" i="3"/>
  <c r="F99" i="3"/>
  <c r="F98" i="3"/>
  <c r="F97" i="3"/>
  <c r="F96" i="3"/>
  <c r="F95" i="3"/>
  <c r="F94" i="3"/>
  <c r="E100" i="3"/>
  <c r="E105" i="3" s="1"/>
  <c r="D100" i="3"/>
  <c r="F83" i="3"/>
  <c r="F82" i="3"/>
  <c r="F81" i="3"/>
  <c r="F80" i="3"/>
  <c r="F79" i="3"/>
  <c r="F78" i="3"/>
  <c r="E84" i="3"/>
  <c r="D84" i="3"/>
  <c r="F69" i="3"/>
  <c r="F68" i="3"/>
  <c r="F67" i="3"/>
  <c r="F66" i="3"/>
  <c r="E70" i="3"/>
  <c r="E75" i="3" s="1"/>
  <c r="D70" i="3"/>
  <c r="D75" i="3" s="1"/>
  <c r="F55" i="3"/>
  <c r="F54" i="3"/>
  <c r="F53" i="3"/>
  <c r="F52" i="3"/>
  <c r="F51" i="3"/>
  <c r="E56" i="3"/>
  <c r="D56" i="3"/>
  <c r="F39" i="3"/>
  <c r="F38" i="3"/>
  <c r="F37" i="3"/>
  <c r="F36" i="3"/>
  <c r="E40" i="3"/>
  <c r="D40" i="3"/>
  <c r="F30" i="3"/>
  <c r="F29" i="3"/>
  <c r="E31" i="3"/>
  <c r="D31" i="3"/>
  <c r="F25" i="3"/>
  <c r="F24" i="3"/>
  <c r="F23" i="3"/>
  <c r="F22" i="3"/>
  <c r="F21" i="3"/>
  <c r="F20" i="3"/>
  <c r="E26" i="3"/>
  <c r="D26" i="3"/>
  <c r="F11" i="3"/>
  <c r="F10" i="3"/>
  <c r="F8" i="3"/>
  <c r="F7" i="3"/>
  <c r="F6" i="3"/>
  <c r="F5" i="3"/>
  <c r="F470" i="2"/>
  <c r="D472" i="2"/>
  <c r="F466" i="2"/>
  <c r="D468" i="2"/>
  <c r="F450" i="2"/>
  <c r="F449" i="2"/>
  <c r="F448" i="2"/>
  <c r="F447" i="2"/>
  <c r="F446" i="2"/>
  <c r="F445" i="2"/>
  <c r="F444" i="2"/>
  <c r="F443" i="2"/>
  <c r="D452" i="2"/>
  <c r="F439" i="2"/>
  <c r="F438" i="2"/>
  <c r="D441" i="2"/>
  <c r="F434" i="2"/>
  <c r="F433" i="2"/>
  <c r="F432" i="2"/>
  <c r="F431" i="2"/>
  <c r="F430" i="2"/>
  <c r="F429" i="2"/>
  <c r="D436" i="2"/>
  <c r="F425" i="2"/>
  <c r="D427" i="2"/>
  <c r="F422" i="2"/>
  <c r="F421" i="2"/>
  <c r="F420" i="2"/>
  <c r="F419" i="2"/>
  <c r="D423" i="2"/>
  <c r="F415" i="2"/>
  <c r="F414" i="2"/>
  <c r="D417" i="2"/>
  <c r="F407" i="2"/>
  <c r="F406" i="2"/>
  <c r="F405" i="2"/>
  <c r="D408" i="2"/>
  <c r="F401" i="2"/>
  <c r="F400" i="2"/>
  <c r="F399" i="2"/>
  <c r="D403" i="2"/>
  <c r="F395" i="2"/>
  <c r="D397" i="2"/>
  <c r="F392" i="2"/>
  <c r="F391" i="2"/>
  <c r="F386" i="2"/>
  <c r="D388" i="2"/>
  <c r="E384" i="2"/>
  <c r="F383" i="2"/>
  <c r="F382" i="2"/>
  <c r="F381" i="2"/>
  <c r="F380" i="2"/>
  <c r="D384" i="2"/>
  <c r="E377" i="2"/>
  <c r="D377" i="2"/>
  <c r="E371" i="2"/>
  <c r="F370" i="2"/>
  <c r="F369" i="2"/>
  <c r="F368" i="2"/>
  <c r="D371" i="2"/>
  <c r="E359" i="2"/>
  <c r="F358" i="2"/>
  <c r="F357" i="2"/>
  <c r="F356" i="2"/>
  <c r="D359" i="2"/>
  <c r="F346" i="2"/>
  <c r="F345" i="2"/>
  <c r="F344" i="2"/>
  <c r="F343" i="2"/>
  <c r="F342" i="2"/>
  <c r="F341" i="2"/>
  <c r="D347" i="2"/>
  <c r="F338" i="2"/>
  <c r="F337" i="2"/>
  <c r="E339" i="2"/>
  <c r="D339" i="2"/>
  <c r="F333" i="2"/>
  <c r="F332" i="2"/>
  <c r="E334" i="2"/>
  <c r="D334" i="2"/>
  <c r="F328" i="2"/>
  <c r="F327" i="2"/>
  <c r="F326" i="2"/>
  <c r="F325" i="2"/>
  <c r="D329" i="2"/>
  <c r="F320" i="2"/>
  <c r="D323" i="2"/>
  <c r="F312" i="2"/>
  <c r="D314" i="2"/>
  <c r="F302" i="2"/>
  <c r="F301" i="2"/>
  <c r="D304" i="2"/>
  <c r="F298" i="2"/>
  <c r="F297" i="2"/>
  <c r="F296" i="2"/>
  <c r="D299" i="2"/>
  <c r="F288" i="2"/>
  <c r="F287" i="2"/>
  <c r="D290" i="2"/>
  <c r="F283" i="2"/>
  <c r="F282" i="2"/>
  <c r="D285" i="2"/>
  <c r="F275" i="2"/>
  <c r="F273" i="2"/>
  <c r="F272" i="2"/>
  <c r="F271" i="2"/>
  <c r="D276" i="2"/>
  <c r="F267" i="2"/>
  <c r="D269" i="2"/>
  <c r="F263" i="2"/>
  <c r="F262" i="2"/>
  <c r="D265" i="2"/>
  <c r="D251" i="2"/>
  <c r="E251" i="2"/>
  <c r="F250" i="2"/>
  <c r="F249" i="2"/>
  <c r="F248" i="2"/>
  <c r="F254" i="2"/>
  <c r="F253" i="2"/>
  <c r="D256" i="2"/>
  <c r="F243" i="2"/>
  <c r="D245" i="2"/>
  <c r="F240" i="2"/>
  <c r="F239" i="2"/>
  <c r="F235" i="2"/>
  <c r="F234" i="2"/>
  <c r="F233" i="2"/>
  <c r="F232" i="2"/>
  <c r="D236" i="2"/>
  <c r="F226" i="2"/>
  <c r="F225" i="2"/>
  <c r="F223" i="2"/>
  <c r="F222" i="2"/>
  <c r="D228" i="2"/>
  <c r="E216" i="2"/>
  <c r="F215" i="2"/>
  <c r="F214" i="2"/>
  <c r="F213" i="2"/>
  <c r="F212" i="2"/>
  <c r="D216" i="2"/>
  <c r="F207" i="2"/>
  <c r="D209" i="2"/>
  <c r="F199" i="2"/>
  <c r="D201" i="2"/>
  <c r="F194" i="2"/>
  <c r="F193" i="2"/>
  <c r="F192" i="2"/>
  <c r="E195" i="2"/>
  <c r="D195" i="2"/>
  <c r="D189" i="2"/>
  <c r="F188" i="2"/>
  <c r="F187" i="2"/>
  <c r="F186" i="2"/>
  <c r="F185" i="2"/>
  <c r="F181" i="2"/>
  <c r="F180" i="2"/>
  <c r="D183" i="2"/>
  <c r="F163" i="2"/>
  <c r="F162" i="2"/>
  <c r="F161" i="2"/>
  <c r="F160" i="2"/>
  <c r="F151" i="2"/>
  <c r="D153" i="2"/>
  <c r="E149" i="2"/>
  <c r="F148" i="2"/>
  <c r="F147" i="2"/>
  <c r="D149" i="2"/>
  <c r="F142" i="2"/>
  <c r="F141" i="2"/>
  <c r="D144" i="2"/>
  <c r="F138" i="2"/>
  <c r="F137" i="2"/>
  <c r="F133" i="2"/>
  <c r="F132" i="2"/>
  <c r="E134" i="2"/>
  <c r="E139" i="2"/>
  <c r="D139" i="2"/>
  <c r="D134" i="2"/>
  <c r="F113" i="2"/>
  <c r="F112" i="2"/>
  <c r="F111" i="2"/>
  <c r="F110" i="2"/>
  <c r="D104" i="2"/>
  <c r="F103" i="2"/>
  <c r="F102" i="2"/>
  <c r="F101" i="2"/>
  <c r="F100" i="2"/>
  <c r="F99" i="2"/>
  <c r="D97" i="2"/>
  <c r="E97" i="2"/>
  <c r="F96" i="2"/>
  <c r="F95" i="2"/>
  <c r="F94" i="2"/>
  <c r="D91" i="2"/>
  <c r="E91" i="2"/>
  <c r="F90" i="2"/>
  <c r="F89" i="2"/>
  <c r="D79" i="2"/>
  <c r="E79" i="2"/>
  <c r="F78" i="2"/>
  <c r="F77" i="2"/>
  <c r="D74" i="2"/>
  <c r="E74" i="2"/>
  <c r="F73" i="2"/>
  <c r="F72" i="2"/>
  <c r="D69" i="2"/>
  <c r="E69" i="2"/>
  <c r="F68" i="2"/>
  <c r="F67" i="2"/>
  <c r="F59" i="2"/>
  <c r="F60" i="2"/>
  <c r="F61" i="2"/>
  <c r="F63" i="2"/>
  <c r="D64" i="2"/>
  <c r="E64" i="2"/>
  <c r="F55" i="2"/>
  <c r="F54" i="2"/>
  <c r="F53" i="2"/>
  <c r="F52" i="2"/>
  <c r="F51" i="2"/>
  <c r="F50" i="2"/>
  <c r="F49" i="2"/>
  <c r="F48" i="2"/>
  <c r="F47" i="2"/>
  <c r="F46" i="2"/>
  <c r="F45" i="2"/>
  <c r="F44" i="2"/>
  <c r="F43" i="2"/>
  <c r="F42" i="2"/>
  <c r="F41" i="2"/>
  <c r="F40" i="2"/>
  <c r="F39" i="2"/>
  <c r="F38" i="2"/>
  <c r="F37" i="2"/>
  <c r="F36" i="2"/>
  <c r="F35" i="2"/>
  <c r="D56" i="2"/>
  <c r="E29" i="2"/>
  <c r="F28" i="2"/>
  <c r="F27" i="2"/>
  <c r="F26" i="2"/>
  <c r="D29" i="2"/>
  <c r="F17" i="2"/>
  <c r="E23" i="2"/>
  <c r="F22" i="2"/>
  <c r="F21" i="2"/>
  <c r="F20" i="2"/>
  <c r="F19" i="2"/>
  <c r="D23" i="2"/>
  <c r="F13" i="2"/>
  <c r="F12" i="2"/>
  <c r="F11" i="2"/>
  <c r="F10" i="2"/>
  <c r="E14" i="2"/>
  <c r="D14" i="2"/>
  <c r="F6" i="2"/>
  <c r="F5" i="2"/>
  <c r="F4" i="2"/>
  <c r="D7" i="2"/>
  <c r="F572" i="1"/>
  <c r="E566" i="1"/>
  <c r="F565" i="1"/>
  <c r="F564" i="1"/>
  <c r="F563" i="1"/>
  <c r="D561" i="1"/>
  <c r="E561" i="1"/>
  <c r="F560" i="1"/>
  <c r="F559" i="1"/>
  <c r="F558" i="1"/>
  <c r="F557" i="1"/>
  <c r="F556" i="1"/>
  <c r="D554" i="1"/>
  <c r="E554" i="1"/>
  <c r="F553" i="1"/>
  <c r="F552" i="1"/>
  <c r="F551" i="1"/>
  <c r="F550" i="1"/>
  <c r="F549" i="1"/>
  <c r="F548" i="1"/>
  <c r="F547" i="1"/>
  <c r="F546" i="1"/>
  <c r="F544" i="1"/>
  <c r="D542" i="1"/>
  <c r="E542" i="1"/>
  <c r="F541" i="1"/>
  <c r="F540" i="1"/>
  <c r="F539" i="1"/>
  <c r="D537" i="1"/>
  <c r="E537" i="1"/>
  <c r="F536" i="1"/>
  <c r="F535" i="1"/>
  <c r="F534" i="1"/>
  <c r="F533" i="1"/>
  <c r="D531" i="1"/>
  <c r="E531" i="1"/>
  <c r="F530" i="1"/>
  <c r="F529" i="1"/>
  <c r="F528" i="1"/>
  <c r="F527" i="1"/>
  <c r="F525" i="1"/>
  <c r="D523" i="1"/>
  <c r="E523" i="1"/>
  <c r="F522" i="1"/>
  <c r="F521" i="1"/>
  <c r="F520" i="1"/>
  <c r="F519" i="1"/>
  <c r="D517" i="1"/>
  <c r="E517" i="1"/>
  <c r="E512" i="1"/>
  <c r="F511" i="1"/>
  <c r="F510" i="1"/>
  <c r="F509" i="1"/>
  <c r="D512" i="1"/>
  <c r="F506" i="1"/>
  <c r="F505" i="1"/>
  <c r="F504" i="1"/>
  <c r="D507" i="1"/>
  <c r="E498" i="1"/>
  <c r="E507" i="1" s="1"/>
  <c r="F497" i="1"/>
  <c r="F496" i="1"/>
  <c r="F495" i="1"/>
  <c r="F494" i="1"/>
  <c r="D498" i="1"/>
  <c r="F481" i="1"/>
  <c r="F480" i="1"/>
  <c r="F479" i="1"/>
  <c r="F478" i="1"/>
  <c r="F477" i="1"/>
  <c r="F476" i="1"/>
  <c r="D492" i="1"/>
  <c r="E492" i="1"/>
  <c r="D474" i="1"/>
  <c r="E474" i="1"/>
  <c r="F473" i="1"/>
  <c r="F472" i="1"/>
  <c r="F471" i="1"/>
  <c r="E469" i="1"/>
  <c r="F468" i="1"/>
  <c r="F467" i="1"/>
  <c r="F466" i="1"/>
  <c r="D469" i="1"/>
  <c r="E464" i="1"/>
  <c r="F463" i="1"/>
  <c r="F462" i="1"/>
  <c r="F461" i="1"/>
  <c r="D464" i="1"/>
  <c r="E459" i="1"/>
  <c r="F458" i="1"/>
  <c r="F457" i="1"/>
  <c r="F456" i="1"/>
  <c r="F455" i="1"/>
  <c r="D459" i="1"/>
  <c r="E453" i="1"/>
  <c r="F452" i="1"/>
  <c r="F451" i="1"/>
  <c r="F450" i="1"/>
  <c r="D453" i="1"/>
  <c r="F448" i="1"/>
  <c r="E442" i="1"/>
  <c r="E446" i="1" s="1"/>
  <c r="F441" i="1"/>
  <c r="F440" i="1"/>
  <c r="F439" i="1"/>
  <c r="D442" i="1"/>
  <c r="D446" i="1" s="1"/>
  <c r="D421" i="1"/>
  <c r="D425" i="1" s="1"/>
  <c r="E421" i="1"/>
  <c r="E425" i="1" s="1"/>
  <c r="F420" i="1"/>
  <c r="F419" i="1"/>
  <c r="F418" i="1"/>
  <c r="F417" i="1"/>
  <c r="F416" i="1"/>
  <c r="E409" i="1"/>
  <c r="E413" i="1" s="1"/>
  <c r="F408" i="1"/>
  <c r="F407" i="1"/>
  <c r="F406" i="1"/>
  <c r="D409" i="1"/>
  <c r="D413" i="1" s="1"/>
  <c r="F403" i="1"/>
  <c r="F395" i="1"/>
  <c r="E389" i="1"/>
  <c r="E393" i="1" s="1"/>
  <c r="F388" i="1"/>
  <c r="F387" i="1"/>
  <c r="F386" i="1"/>
  <c r="F385" i="1"/>
  <c r="F384" i="1"/>
  <c r="D389" i="1"/>
  <c r="E375" i="1"/>
  <c r="E381" i="1" s="1"/>
  <c r="F374" i="1"/>
  <c r="F373" i="1"/>
  <c r="F372" i="1"/>
  <c r="F371" i="1"/>
  <c r="F370" i="1"/>
  <c r="D375" i="1"/>
  <c r="D379" i="1" s="1"/>
  <c r="F367" i="1"/>
  <c r="D350" i="1"/>
  <c r="D356" i="1" s="1"/>
  <c r="E350" i="1"/>
  <c r="E356" i="1" s="1"/>
  <c r="F349" i="1"/>
  <c r="F348" i="1"/>
  <c r="F347" i="1"/>
  <c r="F346" i="1"/>
  <c r="D339" i="1"/>
  <c r="D343" i="1" s="1"/>
  <c r="E339" i="1"/>
  <c r="E343" i="1" s="1"/>
  <c r="F338" i="1"/>
  <c r="F337" i="1"/>
  <c r="F336" i="1"/>
  <c r="F335" i="1"/>
  <c r="D328" i="1"/>
  <c r="E328" i="1"/>
  <c r="E332" i="1" s="1"/>
  <c r="F327" i="1"/>
  <c r="F326" i="1"/>
  <c r="F321" i="1"/>
  <c r="D315" i="1"/>
  <c r="D319" i="1" s="1"/>
  <c r="E315" i="1"/>
  <c r="E319" i="1" s="1"/>
  <c r="F314" i="1"/>
  <c r="F313" i="1"/>
  <c r="F302" i="1"/>
  <c r="F301" i="1"/>
  <c r="F300" i="1"/>
  <c r="E282" i="1"/>
  <c r="F281" i="1"/>
  <c r="F280" i="1"/>
  <c r="F279" i="1"/>
  <c r="F278" i="1"/>
  <c r="D282" i="1"/>
  <c r="E271" i="1"/>
  <c r="E275" i="1" s="1"/>
  <c r="F270" i="1"/>
  <c r="F269" i="1"/>
  <c r="D271" i="1"/>
  <c r="E260" i="1"/>
  <c r="E266" i="1" s="1"/>
  <c r="F259" i="1"/>
  <c r="F258" i="1"/>
  <c r="F257" i="1"/>
  <c r="D260" i="1"/>
  <c r="E248" i="1"/>
  <c r="E254" i="1" s="1"/>
  <c r="F247" i="1"/>
  <c r="F246" i="1"/>
  <c r="D248" i="1"/>
  <c r="D254" i="1" s="1"/>
  <c r="E239" i="1"/>
  <c r="E243" i="1" s="1"/>
  <c r="F238" i="1"/>
  <c r="F237" i="1"/>
  <c r="F236" i="1"/>
  <c r="D239" i="1"/>
  <c r="D243" i="1" s="1"/>
  <c r="D229" i="1"/>
  <c r="D233" i="1" s="1"/>
  <c r="E229" i="1"/>
  <c r="E233" i="1" s="1"/>
  <c r="F228" i="1"/>
  <c r="F227" i="1"/>
  <c r="F226" i="1"/>
  <c r="F225" i="1"/>
  <c r="F224" i="1"/>
  <c r="F219" i="1"/>
  <c r="E206" i="1"/>
  <c r="F205" i="1"/>
  <c r="F204" i="1"/>
  <c r="D206" i="1"/>
  <c r="E185" i="1"/>
  <c r="F184" i="1"/>
  <c r="F183" i="1"/>
  <c r="F182" i="1"/>
  <c r="D185" i="1"/>
  <c r="F160" i="1"/>
  <c r="F159" i="1"/>
  <c r="F158" i="1"/>
  <c r="D151" i="1"/>
  <c r="D155" i="1" s="1"/>
  <c r="E151" i="1"/>
  <c r="E155" i="1" s="1"/>
  <c r="F150" i="1"/>
  <c r="F149" i="1"/>
  <c r="F148" i="1"/>
  <c r="F139" i="1"/>
  <c r="F137" i="1"/>
  <c r="E134" i="1"/>
  <c r="F133" i="1"/>
  <c r="F132" i="1"/>
  <c r="D134" i="1"/>
  <c r="E130" i="1"/>
  <c r="D130" i="1"/>
  <c r="F129" i="1"/>
  <c r="F128" i="1"/>
  <c r="F127" i="1"/>
  <c r="F120" i="1"/>
  <c r="F119" i="1"/>
  <c r="F118" i="1"/>
  <c r="F117" i="1"/>
  <c r="F116" i="1"/>
  <c r="E121" i="1"/>
  <c r="E125" i="1" s="1"/>
  <c r="D121" i="1"/>
  <c r="D125" i="1" s="1"/>
  <c r="F107" i="1"/>
  <c r="F106" i="1"/>
  <c r="F97" i="1"/>
  <c r="F96" i="1"/>
  <c r="D98" i="1"/>
  <c r="D102" i="1" s="1"/>
  <c r="E98" i="1"/>
  <c r="F88" i="1"/>
  <c r="F87" i="1"/>
  <c r="F86" i="1"/>
  <c r="E89" i="1"/>
  <c r="E93" i="1" s="1"/>
  <c r="D89" i="1"/>
  <c r="F75" i="1"/>
  <c r="F58" i="1"/>
  <c r="E61" i="1"/>
  <c r="E65" i="1" s="1"/>
  <c r="F60" i="1"/>
  <c r="F59" i="1"/>
  <c r="D61" i="1"/>
  <c r="D65" i="1" s="1"/>
  <c r="D51" i="1"/>
  <c r="D55" i="1" s="1"/>
  <c r="E51" i="1"/>
  <c r="E55" i="1" s="1"/>
  <c r="F50" i="1"/>
  <c r="F49" i="1"/>
  <c r="F48" i="1"/>
  <c r="F47" i="1"/>
  <c r="F43" i="1"/>
  <c r="F42" i="1"/>
  <c r="F41" i="1"/>
  <c r="F40" i="1"/>
  <c r="F39" i="1"/>
  <c r="F38" i="1"/>
  <c r="F37" i="1"/>
  <c r="F36" i="1"/>
  <c r="F35" i="1"/>
  <c r="F34" i="1"/>
  <c r="F33" i="1"/>
  <c r="F32" i="1"/>
  <c r="F31" i="1"/>
  <c r="E44" i="1"/>
  <c r="D44" i="1"/>
  <c r="F28" i="1"/>
  <c r="F27" i="1"/>
  <c r="F26" i="1"/>
  <c r="E20" i="1"/>
  <c r="E24" i="1" s="1"/>
  <c r="F19" i="1"/>
  <c r="F18" i="1"/>
  <c r="F17" i="1"/>
  <c r="F16" i="1"/>
  <c r="F15" i="1"/>
  <c r="D20" i="1"/>
  <c r="F7" i="1"/>
  <c r="F6" i="1"/>
  <c r="F5" i="1"/>
  <c r="E8" i="1"/>
  <c r="E12" i="1" s="1"/>
  <c r="D8" i="1"/>
  <c r="D12" i="1" s="1"/>
  <c r="F100" i="3" l="1"/>
  <c r="G99" i="3" s="1"/>
  <c r="E213" i="1"/>
  <c r="F197" i="1"/>
  <c r="F201" i="1"/>
  <c r="F199" i="1"/>
  <c r="D213" i="1"/>
  <c r="F211" i="1"/>
  <c r="G209" i="1" s="1"/>
  <c r="H209" i="1" s="1"/>
  <c r="F243" i="1"/>
  <c r="D252" i="1"/>
  <c r="F254" i="1"/>
  <c r="F65" i="1"/>
  <c r="D354" i="1"/>
  <c r="F354" i="1" s="1"/>
  <c r="F356" i="1"/>
  <c r="F413" i="1"/>
  <c r="F425" i="1"/>
  <c r="F55" i="1"/>
  <c r="D381" i="1"/>
  <c r="F381" i="1" s="1"/>
  <c r="F155" i="1"/>
  <c r="E502" i="1"/>
  <c r="F502" i="1" s="1"/>
  <c r="F176" i="2"/>
  <c r="G174" i="2" s="1"/>
  <c r="H174" i="2" s="1"/>
  <c r="F171" i="2"/>
  <c r="G170" i="2" s="1"/>
  <c r="H170" i="2" s="1"/>
  <c r="F76" i="1"/>
  <c r="G71" i="1" s="1"/>
  <c r="H71" i="1" s="1"/>
  <c r="F297" i="1"/>
  <c r="E289" i="1"/>
  <c r="E83" i="1"/>
  <c r="F89" i="1"/>
  <c r="G86" i="1" s="1"/>
  <c r="H86" i="1" s="1"/>
  <c r="D83" i="1"/>
  <c r="F293" i="1"/>
  <c r="F20" i="1"/>
  <c r="G18" i="1" s="1"/>
  <c r="H18" i="1" s="1"/>
  <c r="F397" i="1"/>
  <c r="D93" i="1"/>
  <c r="F93" i="1" s="1"/>
  <c r="F109" i="1"/>
  <c r="G107" i="1" s="1"/>
  <c r="H107" i="1" s="1"/>
  <c r="F361" i="1"/>
  <c r="G359" i="1" s="1"/>
  <c r="H359" i="1" s="1"/>
  <c r="F134" i="1"/>
  <c r="G133" i="1" s="1"/>
  <c r="H133" i="1" s="1"/>
  <c r="F492" i="1"/>
  <c r="G479" i="1" s="1"/>
  <c r="H479" i="1" s="1"/>
  <c r="F517" i="1"/>
  <c r="G515" i="1" s="1"/>
  <c r="H515" i="1" s="1"/>
  <c r="F542" i="1"/>
  <c r="G539" i="1" s="1"/>
  <c r="H539" i="1" s="1"/>
  <c r="D289" i="1"/>
  <c r="F233" i="1"/>
  <c r="F191" i="1"/>
  <c r="G190" i="1" s="1"/>
  <c r="H190" i="1" s="1"/>
  <c r="F308" i="1"/>
  <c r="G306" i="1" s="1"/>
  <c r="H306" i="1" s="1"/>
  <c r="F339" i="1"/>
  <c r="G338" i="1" s="1"/>
  <c r="H338" i="1" s="1"/>
  <c r="F561" i="1"/>
  <c r="G558" i="1" s="1"/>
  <c r="H558" i="1" s="1"/>
  <c r="F12" i="1"/>
  <c r="F350" i="1"/>
  <c r="G347" i="1" s="1"/>
  <c r="H347" i="1" s="1"/>
  <c r="E310" i="1"/>
  <c r="F61" i="1"/>
  <c r="G60" i="1" s="1"/>
  <c r="H60" i="1" s="1"/>
  <c r="F453" i="1"/>
  <c r="G452" i="1" s="1"/>
  <c r="H452" i="1" s="1"/>
  <c r="F166" i="1"/>
  <c r="G158" i="1" s="1"/>
  <c r="H158" i="1" s="1"/>
  <c r="D310" i="1"/>
  <c r="F51" i="1"/>
  <c r="G47" i="1" s="1"/>
  <c r="H47" i="1" s="1"/>
  <c r="F389" i="1"/>
  <c r="G384" i="1" s="1"/>
  <c r="H384" i="1" s="1"/>
  <c r="F523" i="1"/>
  <c r="G520" i="1" s="1"/>
  <c r="H520" i="1" s="1"/>
  <c r="F315" i="1"/>
  <c r="G314" i="1" s="1"/>
  <c r="H314" i="1" s="1"/>
  <c r="F328" i="1"/>
  <c r="G326" i="1" s="1"/>
  <c r="H326" i="1" s="1"/>
  <c r="F554" i="1"/>
  <c r="G546" i="1" s="1"/>
  <c r="H546" i="1" s="1"/>
  <c r="F469" i="1"/>
  <c r="G466" i="1" s="1"/>
  <c r="H466" i="1" s="1"/>
  <c r="F459" i="1"/>
  <c r="G455" i="1" s="1"/>
  <c r="H455" i="1" s="1"/>
  <c r="F409" i="1"/>
  <c r="G406" i="1" s="1"/>
  <c r="H406" i="1" s="1"/>
  <c r="F507" i="1"/>
  <c r="G506" i="1" s="1"/>
  <c r="H506" i="1" s="1"/>
  <c r="F287" i="1"/>
  <c r="G286" i="1" s="1"/>
  <c r="H286" i="1" s="1"/>
  <c r="D401" i="1"/>
  <c r="F401" i="1" s="1"/>
  <c r="F399" i="1"/>
  <c r="F271" i="1"/>
  <c r="G270" i="1" s="1"/>
  <c r="H270" i="1" s="1"/>
  <c r="F185" i="1"/>
  <c r="G184" i="1" s="1"/>
  <c r="H184" i="1" s="1"/>
  <c r="F229" i="1"/>
  <c r="G224" i="1" s="1"/>
  <c r="H224" i="1" s="1"/>
  <c r="F512" i="1"/>
  <c r="G509" i="1" s="1"/>
  <c r="H509" i="1" s="1"/>
  <c r="F323" i="1"/>
  <c r="F98" i="1"/>
  <c r="G96" i="1" s="1"/>
  <c r="H96" i="1" s="1"/>
  <c r="F498" i="1"/>
  <c r="G496" i="1" s="1"/>
  <c r="H496" i="1" s="1"/>
  <c r="F217" i="1"/>
  <c r="F260" i="1"/>
  <c r="G258" i="1" s="1"/>
  <c r="H258" i="1" s="1"/>
  <c r="F282" i="1"/>
  <c r="G279" i="1" s="1"/>
  <c r="H279" i="1" s="1"/>
  <c r="F474" i="1"/>
  <c r="G472" i="1" s="1"/>
  <c r="H472" i="1" s="1"/>
  <c r="F145" i="1"/>
  <c r="F151" i="1"/>
  <c r="G149" i="1" s="1"/>
  <c r="H149" i="1" s="1"/>
  <c r="F343" i="1"/>
  <c r="E193" i="1"/>
  <c r="F29" i="1"/>
  <c r="G28" i="1" s="1"/>
  <c r="H28" i="1" s="1"/>
  <c r="F206" i="1"/>
  <c r="G204" i="1" s="1"/>
  <c r="H204" i="1" s="1"/>
  <c r="F8" i="1"/>
  <c r="G5" i="1" s="1"/>
  <c r="H5" i="1" s="1"/>
  <c r="F446" i="1"/>
  <c r="F537" i="1"/>
  <c r="G535" i="1" s="1"/>
  <c r="H535" i="1" s="1"/>
  <c r="F86" i="2"/>
  <c r="G82" i="2" s="1"/>
  <c r="H82" i="2" s="1"/>
  <c r="D105" i="3"/>
  <c r="F105" i="3" s="1"/>
  <c r="E48" i="3"/>
  <c r="F56" i="3"/>
  <c r="G52" i="3" s="1"/>
  <c r="H52" i="3" s="1"/>
  <c r="F84" i="3"/>
  <c r="G83" i="3" s="1"/>
  <c r="H83" i="3" s="1"/>
  <c r="F40" i="3"/>
  <c r="G37" i="3" s="1"/>
  <c r="H37" i="3" s="1"/>
  <c r="E33" i="3"/>
  <c r="E63" i="3"/>
  <c r="D48" i="3"/>
  <c r="F110" i="3"/>
  <c r="G108" i="3" s="1"/>
  <c r="H108" i="3" s="1"/>
  <c r="E91" i="3"/>
  <c r="F12" i="3"/>
  <c r="G9" i="3" s="1"/>
  <c r="H9" i="3" s="1"/>
  <c r="F26" i="3"/>
  <c r="G25" i="3" s="1"/>
  <c r="H25" i="3" s="1"/>
  <c r="F119" i="3"/>
  <c r="G118" i="3" s="1"/>
  <c r="H118" i="3" s="1"/>
  <c r="F61" i="3"/>
  <c r="G60" i="3" s="1"/>
  <c r="H60" i="3" s="1"/>
  <c r="F239" i="1"/>
  <c r="F442" i="1"/>
  <c r="D365" i="1"/>
  <c r="F365" i="1" s="1"/>
  <c r="D275" i="1"/>
  <c r="F275" i="1" s="1"/>
  <c r="F175" i="1"/>
  <c r="G174" i="1" s="1"/>
  <c r="H174" i="1" s="1"/>
  <c r="F170" i="1"/>
  <c r="F141" i="1"/>
  <c r="D113" i="1"/>
  <c r="F113" i="1" s="1"/>
  <c r="F319" i="1"/>
  <c r="D193" i="1"/>
  <c r="F81" i="1"/>
  <c r="G80" i="1" s="1"/>
  <c r="H80" i="1" s="1"/>
  <c r="D91" i="3"/>
  <c r="F70" i="3"/>
  <c r="G67" i="3" s="1"/>
  <c r="H67" i="3" s="1"/>
  <c r="D33" i="3"/>
  <c r="F33" i="3" s="1"/>
  <c r="F46" i="3"/>
  <c r="G43" i="3" s="1"/>
  <c r="H43" i="3" s="1"/>
  <c r="F133" i="3"/>
  <c r="G127" i="3" s="1"/>
  <c r="H127" i="3" s="1"/>
  <c r="F125" i="3"/>
  <c r="G123" i="3" s="1"/>
  <c r="H123" i="3" s="1"/>
  <c r="F566" i="1"/>
  <c r="G563" i="1" s="1"/>
  <c r="H563" i="1" s="1"/>
  <c r="D568" i="1"/>
  <c r="F568" i="1" s="1"/>
  <c r="F531" i="1"/>
  <c r="G529" i="1" s="1"/>
  <c r="H529" i="1" s="1"/>
  <c r="F464" i="1"/>
  <c r="G462" i="1" s="1"/>
  <c r="H462" i="1" s="1"/>
  <c r="F421" i="1"/>
  <c r="G420" i="1" s="1"/>
  <c r="H420" i="1" s="1"/>
  <c r="F379" i="1"/>
  <c r="F375" i="1"/>
  <c r="G372" i="1" s="1"/>
  <c r="H372" i="1" s="1"/>
  <c r="F248" i="1"/>
  <c r="F130" i="1"/>
  <c r="G129" i="1" s="1"/>
  <c r="H129" i="1" s="1"/>
  <c r="F44" i="1"/>
  <c r="G32" i="1" s="1"/>
  <c r="H32" i="1" s="1"/>
  <c r="F458" i="2"/>
  <c r="G456" i="2" s="1"/>
  <c r="H456" i="2" s="1"/>
  <c r="F149" i="2"/>
  <c r="G147" i="2" s="1"/>
  <c r="H147" i="2" s="1"/>
  <c r="F139" i="2"/>
  <c r="G138" i="2" s="1"/>
  <c r="H138" i="2" s="1"/>
  <c r="F365" i="2"/>
  <c r="G363" i="2" s="1"/>
  <c r="H363" i="2" s="1"/>
  <c r="F384" i="2"/>
  <c r="G380" i="2" s="1"/>
  <c r="H380" i="2" s="1"/>
  <c r="F464" i="2"/>
  <c r="G463" i="2" s="1"/>
  <c r="H463" i="2" s="1"/>
  <c r="F334" i="2"/>
  <c r="G333" i="2" s="1"/>
  <c r="H333" i="2" s="1"/>
  <c r="F91" i="2"/>
  <c r="G90" i="2" s="1"/>
  <c r="H90" i="2" s="1"/>
  <c r="F69" i="2"/>
  <c r="G68" i="2" s="1"/>
  <c r="H68" i="2" s="1"/>
  <c r="F29" i="2"/>
  <c r="G28" i="2" s="1"/>
  <c r="H28" i="2" s="1"/>
  <c r="G11" i="2"/>
  <c r="H11" i="2" s="1"/>
  <c r="F339" i="2"/>
  <c r="G337" i="2" s="1"/>
  <c r="H337" i="2" s="1"/>
  <c r="F393" i="2"/>
  <c r="G392" i="2" s="1"/>
  <c r="H392" i="2" s="1"/>
  <c r="F23" i="2"/>
  <c r="G19" i="2" s="1"/>
  <c r="H19" i="2" s="1"/>
  <c r="F97" i="2"/>
  <c r="G95" i="2" s="1"/>
  <c r="H95" i="2" s="1"/>
  <c r="F120" i="2"/>
  <c r="G119" i="2" s="1"/>
  <c r="H119" i="2" s="1"/>
  <c r="F134" i="2"/>
  <c r="G132" i="2" s="1"/>
  <c r="H132" i="2" s="1"/>
  <c r="F371" i="2"/>
  <c r="G369" i="2" s="1"/>
  <c r="H369" i="2" s="1"/>
  <c r="F251" i="2"/>
  <c r="G250" i="2" s="1"/>
  <c r="H250" i="2" s="1"/>
  <c r="F79" i="2"/>
  <c r="F195" i="2"/>
  <c r="G193" i="2" s="1"/>
  <c r="H193" i="2" s="1"/>
  <c r="F359" i="2"/>
  <c r="G358" i="2" s="1"/>
  <c r="H358" i="2" s="1"/>
  <c r="F64" i="2"/>
  <c r="F74" i="2"/>
  <c r="G72" i="2" s="1"/>
  <c r="H72" i="2" s="1"/>
  <c r="F216" i="2"/>
  <c r="G212" i="2" s="1"/>
  <c r="H212" i="2" s="1"/>
  <c r="F377" i="2"/>
  <c r="F353" i="2"/>
  <c r="G352" i="2" s="1"/>
  <c r="H352" i="2" s="1"/>
  <c r="F179" i="1"/>
  <c r="F125" i="1"/>
  <c r="F434" i="1"/>
  <c r="D436" i="1"/>
  <c r="F436" i="1" s="1"/>
  <c r="F75" i="3"/>
  <c r="F121" i="1"/>
  <c r="G95" i="3"/>
  <c r="H95" i="3" s="1"/>
  <c r="F31" i="3"/>
  <c r="D24" i="1"/>
  <c r="F24" i="1" s="1"/>
  <c r="E102" i="1"/>
  <c r="F102" i="1" s="1"/>
  <c r="D264" i="1"/>
  <c r="D332" i="1"/>
  <c r="F332" i="1" s="1"/>
  <c r="E570" i="1"/>
  <c r="F570" i="1" s="1"/>
  <c r="D17" i="3"/>
  <c r="F17" i="3" s="1"/>
  <c r="F430" i="1"/>
  <c r="F89" i="3"/>
  <c r="G88" i="3" s="1"/>
  <c r="H88" i="3" s="1"/>
  <c r="G96" i="3"/>
  <c r="H96" i="3" s="1"/>
  <c r="F303" i="1"/>
  <c r="G98" i="3"/>
  <c r="H98" i="3" s="1"/>
  <c r="D266" i="1"/>
  <c r="F266" i="1" s="1"/>
  <c r="G97" i="3"/>
  <c r="H97" i="3" s="1"/>
  <c r="D393" i="1"/>
  <c r="F393" i="1" s="1"/>
  <c r="D63" i="3"/>
  <c r="G94" i="3" l="1"/>
  <c r="H94" i="3" s="1"/>
  <c r="G94" i="2"/>
  <c r="H94" i="2" s="1"/>
  <c r="F213" i="1"/>
  <c r="G210" i="1"/>
  <c r="H210" i="1" s="1"/>
  <c r="G69" i="1"/>
  <c r="H69" i="1" s="1"/>
  <c r="G175" i="2"/>
  <c r="H175" i="2" s="1"/>
  <c r="G168" i="2"/>
  <c r="H168" i="2" s="1"/>
  <c r="G169" i="2"/>
  <c r="H169" i="2" s="1"/>
  <c r="G455" i="2"/>
  <c r="H455" i="2" s="1"/>
  <c r="G457" i="2"/>
  <c r="H457" i="2" s="1"/>
  <c r="G335" i="1"/>
  <c r="H335" i="1" s="1"/>
  <c r="G336" i="1"/>
  <c r="H336" i="1" s="1"/>
  <c r="G15" i="1"/>
  <c r="H15" i="1" s="1"/>
  <c r="G511" i="1"/>
  <c r="H511" i="1" s="1"/>
  <c r="G70" i="1"/>
  <c r="H70" i="1" s="1"/>
  <c r="G536" i="1"/>
  <c r="H536" i="1" s="1"/>
  <c r="G73" i="1"/>
  <c r="H73" i="1" s="1"/>
  <c r="G19" i="1"/>
  <c r="H19" i="1" s="1"/>
  <c r="G225" i="1"/>
  <c r="H225" i="1" s="1"/>
  <c r="G72" i="1"/>
  <c r="H72" i="1" s="1"/>
  <c r="G74" i="1"/>
  <c r="H74" i="1" s="1"/>
  <c r="G75" i="1"/>
  <c r="H75" i="1" s="1"/>
  <c r="G68" i="1"/>
  <c r="H68" i="1" s="1"/>
  <c r="G489" i="1"/>
  <c r="H489" i="1" s="1"/>
  <c r="F289" i="1"/>
  <c r="G337" i="1"/>
  <c r="H337" i="1" s="1"/>
  <c r="G540" i="1"/>
  <c r="H540" i="1" s="1"/>
  <c r="G487" i="1"/>
  <c r="H487" i="1" s="1"/>
  <c r="G480" i="1"/>
  <c r="H480" i="1" s="1"/>
  <c r="G458" i="1"/>
  <c r="H458" i="1" s="1"/>
  <c r="G516" i="1"/>
  <c r="H516" i="1" s="1"/>
  <c r="G163" i="1"/>
  <c r="H163" i="1" s="1"/>
  <c r="G162" i="1"/>
  <c r="H162" i="1" s="1"/>
  <c r="G456" i="1"/>
  <c r="H456" i="1" s="1"/>
  <c r="G48" i="1"/>
  <c r="H48" i="1" s="1"/>
  <c r="G494" i="1"/>
  <c r="H494" i="1" s="1"/>
  <c r="G504" i="1"/>
  <c r="H504" i="1" s="1"/>
  <c r="G510" i="1"/>
  <c r="H510" i="1" s="1"/>
  <c r="G408" i="1"/>
  <c r="H408" i="1" s="1"/>
  <c r="G407" i="1"/>
  <c r="H407" i="1" s="1"/>
  <c r="G87" i="1"/>
  <c r="H87" i="1" s="1"/>
  <c r="G228" i="1"/>
  <c r="H228" i="1" s="1"/>
  <c r="G88" i="1"/>
  <c r="H88" i="1" s="1"/>
  <c r="G497" i="1"/>
  <c r="H497" i="1" s="1"/>
  <c r="G505" i="1"/>
  <c r="H505" i="1" s="1"/>
  <c r="G491" i="1"/>
  <c r="H491" i="1" s="1"/>
  <c r="G227" i="1"/>
  <c r="H227" i="1" s="1"/>
  <c r="G476" i="1"/>
  <c r="H476" i="1" s="1"/>
  <c r="G106" i="1"/>
  <c r="H106" i="1" s="1"/>
  <c r="G522" i="1"/>
  <c r="H522" i="1" s="1"/>
  <c r="G285" i="1"/>
  <c r="H285" i="1" s="1"/>
  <c r="G50" i="1"/>
  <c r="H50" i="1" s="1"/>
  <c r="G457" i="1"/>
  <c r="H457" i="1" s="1"/>
  <c r="G189" i="1"/>
  <c r="H189" i="1" s="1"/>
  <c r="G49" i="1"/>
  <c r="H49" i="1" s="1"/>
  <c r="G226" i="1"/>
  <c r="H226" i="1" s="1"/>
  <c r="G386" i="1"/>
  <c r="H386" i="1" s="1"/>
  <c r="G307" i="1"/>
  <c r="H307" i="1" s="1"/>
  <c r="G188" i="1"/>
  <c r="H188" i="1" s="1"/>
  <c r="G495" i="1"/>
  <c r="H495" i="1" s="1"/>
  <c r="G108" i="1"/>
  <c r="H108" i="1" s="1"/>
  <c r="G559" i="1"/>
  <c r="H559" i="1" s="1"/>
  <c r="G557" i="1"/>
  <c r="H557" i="1" s="1"/>
  <c r="G521" i="1"/>
  <c r="H521" i="1" s="1"/>
  <c r="G387" i="1"/>
  <c r="H387" i="1" s="1"/>
  <c r="G327" i="1"/>
  <c r="H327" i="1" s="1"/>
  <c r="G385" i="1"/>
  <c r="H385" i="1" s="1"/>
  <c r="G17" i="1"/>
  <c r="H17" i="1" s="1"/>
  <c r="G150" i="1"/>
  <c r="H150" i="1" s="1"/>
  <c r="G16" i="1"/>
  <c r="H16" i="1" s="1"/>
  <c r="G360" i="1"/>
  <c r="H360" i="1" s="1"/>
  <c r="G148" i="1"/>
  <c r="H148" i="1" s="1"/>
  <c r="G161" i="1"/>
  <c r="H161" i="1" s="1"/>
  <c r="F310" i="1"/>
  <c r="G302" i="1" s="1"/>
  <c r="H302" i="1" s="1"/>
  <c r="G556" i="1"/>
  <c r="H556" i="1" s="1"/>
  <c r="G519" i="1"/>
  <c r="H519" i="1" s="1"/>
  <c r="G482" i="1"/>
  <c r="H482" i="1" s="1"/>
  <c r="G478" i="1"/>
  <c r="H478" i="1" s="1"/>
  <c r="G514" i="1"/>
  <c r="H514" i="1" s="1"/>
  <c r="G490" i="1"/>
  <c r="H490" i="1" s="1"/>
  <c r="G26" i="1"/>
  <c r="H26" i="1" s="1"/>
  <c r="G388" i="1"/>
  <c r="H388" i="1" s="1"/>
  <c r="G541" i="1"/>
  <c r="H541" i="1" s="1"/>
  <c r="G132" i="1"/>
  <c r="H132" i="1" s="1"/>
  <c r="G548" i="1"/>
  <c r="H548" i="1" s="1"/>
  <c r="G485" i="1"/>
  <c r="H485" i="1" s="1"/>
  <c r="G483" i="1"/>
  <c r="H483" i="1" s="1"/>
  <c r="G105" i="1"/>
  <c r="H105" i="1" s="1"/>
  <c r="G486" i="1"/>
  <c r="H486" i="1" s="1"/>
  <c r="G488" i="1"/>
  <c r="H488" i="1" s="1"/>
  <c r="G451" i="1"/>
  <c r="H451" i="1" s="1"/>
  <c r="G183" i="1"/>
  <c r="H183" i="1" s="1"/>
  <c r="G481" i="1"/>
  <c r="H481" i="1" s="1"/>
  <c r="G348" i="1"/>
  <c r="H348" i="1" s="1"/>
  <c r="G346" i="1"/>
  <c r="H346" i="1" s="1"/>
  <c r="G484" i="1"/>
  <c r="H484" i="1" s="1"/>
  <c r="G549" i="1"/>
  <c r="H549" i="1" s="1"/>
  <c r="G477" i="1"/>
  <c r="H477" i="1" s="1"/>
  <c r="G550" i="1"/>
  <c r="H550" i="1" s="1"/>
  <c r="G450" i="1"/>
  <c r="H450" i="1" s="1"/>
  <c r="G6" i="1"/>
  <c r="H6" i="1" s="1"/>
  <c r="G349" i="1"/>
  <c r="H349" i="1" s="1"/>
  <c r="F193" i="1"/>
  <c r="G159" i="1"/>
  <c r="H159" i="1" s="1"/>
  <c r="G560" i="1"/>
  <c r="H560" i="1" s="1"/>
  <c r="G58" i="1"/>
  <c r="H58" i="1" s="1"/>
  <c r="G468" i="1"/>
  <c r="H468" i="1" s="1"/>
  <c r="G547" i="1"/>
  <c r="H547" i="1" s="1"/>
  <c r="G97" i="1"/>
  <c r="H97" i="1" s="1"/>
  <c r="G59" i="1"/>
  <c r="H59" i="1" s="1"/>
  <c r="G467" i="1"/>
  <c r="H467" i="1" s="1"/>
  <c r="G553" i="1"/>
  <c r="H553" i="1" s="1"/>
  <c r="G182" i="1"/>
  <c r="H182" i="1" s="1"/>
  <c r="G165" i="1"/>
  <c r="H165" i="1" s="1"/>
  <c r="G160" i="1"/>
  <c r="H160" i="1" s="1"/>
  <c r="G552" i="1"/>
  <c r="H552" i="1" s="1"/>
  <c r="G164" i="1"/>
  <c r="H164" i="1" s="1"/>
  <c r="G7" i="1"/>
  <c r="H7" i="1" s="1"/>
  <c r="G257" i="1"/>
  <c r="H257" i="1" s="1"/>
  <c r="G551" i="1"/>
  <c r="H551" i="1" s="1"/>
  <c r="G259" i="1"/>
  <c r="H259" i="1" s="1"/>
  <c r="G313" i="1"/>
  <c r="H313" i="1" s="1"/>
  <c r="G27" i="1"/>
  <c r="H27" i="1" s="1"/>
  <c r="G280" i="1"/>
  <c r="H280" i="1" s="1"/>
  <c r="G471" i="1"/>
  <c r="H471" i="1" s="1"/>
  <c r="G281" i="1"/>
  <c r="H281" i="1" s="1"/>
  <c r="G473" i="1"/>
  <c r="H473" i="1" s="1"/>
  <c r="G269" i="1"/>
  <c r="H269" i="1" s="1"/>
  <c r="G278" i="1"/>
  <c r="H278" i="1" s="1"/>
  <c r="G205" i="1"/>
  <c r="H205" i="1" s="1"/>
  <c r="G534" i="1"/>
  <c r="H534" i="1" s="1"/>
  <c r="G533" i="1"/>
  <c r="H533" i="1" s="1"/>
  <c r="G85" i="2"/>
  <c r="H85" i="2" s="1"/>
  <c r="G84" i="2"/>
  <c r="H84" i="2" s="1"/>
  <c r="G83" i="2"/>
  <c r="H83" i="2" s="1"/>
  <c r="G63" i="2"/>
  <c r="H63" i="2" s="1"/>
  <c r="G112" i="3"/>
  <c r="H112" i="3" s="1"/>
  <c r="F63" i="3"/>
  <c r="G59" i="3"/>
  <c r="H59" i="3" s="1"/>
  <c r="G80" i="3"/>
  <c r="H80" i="3" s="1"/>
  <c r="G117" i="3"/>
  <c r="H117" i="3" s="1"/>
  <c r="F48" i="3"/>
  <c r="G78" i="3"/>
  <c r="H78" i="3" s="1"/>
  <c r="G79" i="3"/>
  <c r="H79" i="3" s="1"/>
  <c r="G54" i="3"/>
  <c r="H54" i="3" s="1"/>
  <c r="G53" i="3"/>
  <c r="H53" i="3" s="1"/>
  <c r="G55" i="3"/>
  <c r="H55" i="3" s="1"/>
  <c r="G23" i="3"/>
  <c r="H23" i="3" s="1"/>
  <c r="G122" i="3"/>
  <c r="H122" i="3" s="1"/>
  <c r="G51" i="3"/>
  <c r="H51" i="3" s="1"/>
  <c r="G38" i="3"/>
  <c r="H38" i="3" s="1"/>
  <c r="G81" i="3"/>
  <c r="H81" i="3" s="1"/>
  <c r="G82" i="3"/>
  <c r="H82" i="3" s="1"/>
  <c r="G36" i="3"/>
  <c r="H36" i="3" s="1"/>
  <c r="G124" i="3"/>
  <c r="H124" i="3" s="1"/>
  <c r="G39" i="3"/>
  <c r="H39" i="3" s="1"/>
  <c r="G107" i="3"/>
  <c r="H107" i="3" s="1"/>
  <c r="G109" i="3"/>
  <c r="H109" i="3" s="1"/>
  <c r="G113" i="3"/>
  <c r="H113" i="3" s="1"/>
  <c r="F91" i="3"/>
  <c r="G116" i="3"/>
  <c r="H116" i="3" s="1"/>
  <c r="G115" i="3"/>
  <c r="H115" i="3" s="1"/>
  <c r="G114" i="3"/>
  <c r="H114" i="3" s="1"/>
  <c r="G8" i="3"/>
  <c r="H8" i="3" s="1"/>
  <c r="G6" i="3"/>
  <c r="H6" i="3" s="1"/>
  <c r="G5" i="3"/>
  <c r="H5" i="3" s="1"/>
  <c r="G11" i="3"/>
  <c r="H11" i="3" s="1"/>
  <c r="G69" i="3"/>
  <c r="H69" i="3" s="1"/>
  <c r="G21" i="3"/>
  <c r="H21" i="3" s="1"/>
  <c r="G20" i="3"/>
  <c r="H20" i="3" s="1"/>
  <c r="G24" i="3"/>
  <c r="H24" i="3" s="1"/>
  <c r="G68" i="3"/>
  <c r="H68" i="3" s="1"/>
  <c r="G22" i="3"/>
  <c r="H22" i="3" s="1"/>
  <c r="H99" i="3"/>
  <c r="G44" i="3"/>
  <c r="H44" i="3" s="1"/>
  <c r="G7" i="3"/>
  <c r="H7" i="3" s="1"/>
  <c r="G10" i="3"/>
  <c r="H10" i="3" s="1"/>
  <c r="G238" i="1"/>
  <c r="H238" i="1" s="1"/>
  <c r="G237" i="1"/>
  <c r="H237" i="1" s="1"/>
  <c r="G236" i="1"/>
  <c r="H236" i="1" s="1"/>
  <c r="G441" i="1"/>
  <c r="H441" i="1" s="1"/>
  <c r="G440" i="1"/>
  <c r="H440" i="1" s="1"/>
  <c r="G439" i="1"/>
  <c r="H439" i="1" s="1"/>
  <c r="G173" i="1"/>
  <c r="H173" i="1" s="1"/>
  <c r="G138" i="1"/>
  <c r="H138" i="1" s="1"/>
  <c r="G139" i="1"/>
  <c r="H139" i="1" s="1"/>
  <c r="G140" i="1"/>
  <c r="H140" i="1" s="1"/>
  <c r="G137" i="1"/>
  <c r="H137" i="1" s="1"/>
  <c r="G79" i="1"/>
  <c r="H79" i="1" s="1"/>
  <c r="G66" i="3"/>
  <c r="H66" i="3" s="1"/>
  <c r="G87" i="3"/>
  <c r="H87" i="3" s="1"/>
  <c r="G45" i="3"/>
  <c r="H45" i="3" s="1"/>
  <c r="G148" i="2"/>
  <c r="H148" i="2" s="1"/>
  <c r="G132" i="3"/>
  <c r="H132" i="3" s="1"/>
  <c r="G129" i="3"/>
  <c r="H129" i="3" s="1"/>
  <c r="G131" i="3"/>
  <c r="H131" i="3" s="1"/>
  <c r="G128" i="3"/>
  <c r="H128" i="3" s="1"/>
  <c r="G130" i="3"/>
  <c r="H130" i="3" s="1"/>
  <c r="G121" i="3"/>
  <c r="H121" i="3" s="1"/>
  <c r="G565" i="1"/>
  <c r="H565" i="1" s="1"/>
  <c r="G564" i="1"/>
  <c r="H564" i="1" s="1"/>
  <c r="G527" i="1"/>
  <c r="H527" i="1" s="1"/>
  <c r="G528" i="1"/>
  <c r="H528" i="1" s="1"/>
  <c r="G530" i="1"/>
  <c r="H530" i="1" s="1"/>
  <c r="G463" i="1"/>
  <c r="H463" i="1" s="1"/>
  <c r="G461" i="1"/>
  <c r="H461" i="1" s="1"/>
  <c r="G417" i="1"/>
  <c r="H417" i="1" s="1"/>
  <c r="G418" i="1"/>
  <c r="H418" i="1" s="1"/>
  <c r="G419" i="1"/>
  <c r="H419" i="1" s="1"/>
  <c r="G416" i="1"/>
  <c r="H416" i="1" s="1"/>
  <c r="G371" i="1"/>
  <c r="H371" i="1" s="1"/>
  <c r="G370" i="1"/>
  <c r="H370" i="1" s="1"/>
  <c r="G374" i="1"/>
  <c r="H374" i="1" s="1"/>
  <c r="G373" i="1"/>
  <c r="H373" i="1" s="1"/>
  <c r="G246" i="1"/>
  <c r="H246" i="1" s="1"/>
  <c r="G247" i="1"/>
  <c r="H247" i="1" s="1"/>
  <c r="G128" i="1"/>
  <c r="H128" i="1" s="1"/>
  <c r="G127" i="1"/>
  <c r="H127" i="1" s="1"/>
  <c r="G36" i="1"/>
  <c r="H36" i="1" s="1"/>
  <c r="G31" i="1"/>
  <c r="H31" i="1" s="1"/>
  <c r="G37" i="1"/>
  <c r="H37" i="1" s="1"/>
  <c r="G39" i="1"/>
  <c r="H39" i="1" s="1"/>
  <c r="G42" i="1"/>
  <c r="H42" i="1" s="1"/>
  <c r="G43" i="1"/>
  <c r="H43" i="1" s="1"/>
  <c r="G41" i="1"/>
  <c r="H41" i="1" s="1"/>
  <c r="G35" i="1"/>
  <c r="H35" i="1" s="1"/>
  <c r="G38" i="1"/>
  <c r="H38" i="1" s="1"/>
  <c r="G40" i="1"/>
  <c r="H40" i="1" s="1"/>
  <c r="G33" i="1"/>
  <c r="H33" i="1" s="1"/>
  <c r="G34" i="1"/>
  <c r="H34" i="1" s="1"/>
  <c r="G364" i="2"/>
  <c r="H364" i="2" s="1"/>
  <c r="G362" i="2"/>
  <c r="H362" i="2" s="1"/>
  <c r="G381" i="2"/>
  <c r="H381" i="2" s="1"/>
  <c r="G137" i="2"/>
  <c r="H137" i="2" s="1"/>
  <c r="G383" i="2"/>
  <c r="H383" i="2" s="1"/>
  <c r="G382" i="2"/>
  <c r="H382" i="2" s="1"/>
  <c r="G356" i="2"/>
  <c r="H356" i="2" s="1"/>
  <c r="G462" i="2"/>
  <c r="H462" i="2" s="1"/>
  <c r="G461" i="2"/>
  <c r="H461" i="2" s="1"/>
  <c r="G89" i="2"/>
  <c r="H89" i="2" s="1"/>
  <c r="G332" i="2"/>
  <c r="H332" i="2" s="1"/>
  <c r="G67" i="2"/>
  <c r="H67" i="2" s="1"/>
  <c r="G27" i="2"/>
  <c r="H27" i="2" s="1"/>
  <c r="G26" i="2"/>
  <c r="H26" i="2" s="1"/>
  <c r="G13" i="2"/>
  <c r="H13" i="2" s="1"/>
  <c r="G192" i="2"/>
  <c r="H192" i="2" s="1"/>
  <c r="G60" i="2"/>
  <c r="H60" i="2" s="1"/>
  <c r="G21" i="2"/>
  <c r="H21" i="2" s="1"/>
  <c r="G12" i="2"/>
  <c r="H12" i="2" s="1"/>
  <c r="G391" i="2"/>
  <c r="H391" i="2" s="1"/>
  <c r="G17" i="2"/>
  <c r="H17" i="2" s="1"/>
  <c r="G10" i="2"/>
  <c r="H10" i="2" s="1"/>
  <c r="G22" i="2"/>
  <c r="H22" i="2" s="1"/>
  <c r="G338" i="2"/>
  <c r="H338" i="2" s="1"/>
  <c r="G18" i="2"/>
  <c r="H18" i="2" s="1"/>
  <c r="G61" i="2"/>
  <c r="H61" i="2" s="1"/>
  <c r="G96" i="2"/>
  <c r="H96" i="2" s="1"/>
  <c r="G20" i="2"/>
  <c r="H20" i="2" s="1"/>
  <c r="G214" i="2"/>
  <c r="H214" i="2" s="1"/>
  <c r="G59" i="2"/>
  <c r="H59" i="2" s="1"/>
  <c r="G73" i="2"/>
  <c r="H73" i="2" s="1"/>
  <c r="G133" i="2"/>
  <c r="H133" i="2" s="1"/>
  <c r="G118" i="2"/>
  <c r="H118" i="2" s="1"/>
  <c r="G194" i="2"/>
  <c r="H194" i="2" s="1"/>
  <c r="G77" i="2"/>
  <c r="H77" i="2" s="1"/>
  <c r="G78" i="2"/>
  <c r="H78" i="2" s="1"/>
  <c r="G213" i="2"/>
  <c r="H213" i="2" s="1"/>
  <c r="G368" i="2"/>
  <c r="H368" i="2" s="1"/>
  <c r="G370" i="2"/>
  <c r="H370" i="2" s="1"/>
  <c r="G249" i="2"/>
  <c r="H249" i="2" s="1"/>
  <c r="G248" i="2"/>
  <c r="H248" i="2" s="1"/>
  <c r="G215" i="2"/>
  <c r="H215" i="2" s="1"/>
  <c r="G357" i="2"/>
  <c r="H357" i="2" s="1"/>
  <c r="G350" i="2"/>
  <c r="H350" i="2" s="1"/>
  <c r="G351" i="2"/>
  <c r="H351" i="2" s="1"/>
  <c r="G375" i="2"/>
  <c r="H375" i="2" s="1"/>
  <c r="G376" i="2"/>
  <c r="H376" i="2" s="1"/>
  <c r="G374" i="2"/>
  <c r="H374" i="2" s="1"/>
  <c r="G29" i="3"/>
  <c r="H29" i="3" s="1"/>
  <c r="G30" i="3"/>
  <c r="H30" i="3" s="1"/>
  <c r="G116" i="1"/>
  <c r="H116" i="1" s="1"/>
  <c r="G117" i="1"/>
  <c r="H117" i="1" s="1"/>
  <c r="G118" i="1"/>
  <c r="H118" i="1" s="1"/>
  <c r="G120" i="1"/>
  <c r="H120" i="1" s="1"/>
  <c r="G428" i="1"/>
  <c r="H428" i="1" s="1"/>
  <c r="G429" i="1"/>
  <c r="H429" i="1" s="1"/>
  <c r="G119" i="1"/>
  <c r="H119" i="1" s="1"/>
  <c r="G301" i="1" l="1"/>
  <c r="H301" i="1" s="1"/>
  <c r="G300" i="1"/>
  <c r="H300" i="1" s="1"/>
</calcChain>
</file>

<file path=xl/sharedStrings.xml><?xml version="1.0" encoding="utf-8"?>
<sst xmlns="http://schemas.openxmlformats.org/spreadsheetml/2006/main" count="1098" uniqueCount="671">
  <si>
    <t>INTRODUCTION</t>
  </si>
  <si>
    <t>These tables show for each local government electoral area in New Zealand the following information:</t>
  </si>
  <si>
    <t>* The population</t>
  </si>
  <si>
    <t>* The number of members elected from each area</t>
  </si>
  <si>
    <t>* The population to member ratios for each area</t>
  </si>
  <si>
    <t>* Where applicable, the difference, for each area, from the average population to member ratio for the overall district, community, local board area or region (in both numerical and % terms)</t>
  </si>
  <si>
    <t>The populations used are the estimated resident population as at 30 June 2025 provided by Stats NZ. They use the 2023 census as their base.  The population estimates are based on customised Stats NZ's data which is licensed by Stats NZ for re-use under the Creative Commons Attribution 4.0 International licence.</t>
  </si>
  <si>
    <t>The local government boundaries used are those existing on 1 January 2026.</t>
  </si>
  <si>
    <t>The % difference column shows the calculation applied when determining whether an area complies with the +/-10% rule in section 19V(2) of the Local Electoral Act 2001.  Where this difference falls outside the +/-10% range it is shown in bold.</t>
  </si>
  <si>
    <t>Further information about population estimates (including how they are calculated, rules for rounding and limitations of sub-national estimates) can be found on Stats NZ's website.</t>
  </si>
  <si>
    <t>Technical notes</t>
  </si>
  <si>
    <t>(a)</t>
  </si>
  <si>
    <t xml:space="preserve">The estimated resident population of an area in New Zealand is an estimate of all people who usually live in that area at a given date. It includes all residents present in New Zealand and counted by the census, residents who are temporarirly elsewhere in New Zealand and counted by the census, residents who are temporarliy overseas (who are not included in the census), and an adjustment for residents missed or counted more than once by the census (net census undercount). Visitors from elsewhere in New Zealand  and from overseas are excluded. </t>
  </si>
  <si>
    <t>(b)</t>
  </si>
  <si>
    <t xml:space="preserve">The estimated Māori electoral population of each area at 30 June 2025 is based on the estimated resident Māori descent population at 30 June 2024 updated for births, deaths and net migration between 1 July 2024 and the date of estimate.
</t>
  </si>
  <si>
    <t>(c)</t>
  </si>
  <si>
    <t>For each area, the Māori electoral population is derived by applying a ratio to the estimated resident population of Māori descent at 30 June 2025; this ratio is attained by dividing the number of people of Māori descent who were on the Māori electoral roll by the number of people of Māori descent who were on either the general or Māori electoral roll. The general electoral population is calculated as the difference between the estimated resident population and the Māori electoral population.</t>
  </si>
  <si>
    <t>(d)</t>
  </si>
  <si>
    <t xml:space="preserve">The following rounding rules have applied: 
</t>
  </si>
  <si>
    <t>* Where total population is less than 10,000 figures have been rounded to the nearest 10.</t>
  </si>
  <si>
    <t>*  Figures in the range 10,000-19,999 have been rounded to the nearest 50.</t>
  </si>
  <si>
    <t>* Otherwise figures have been rounded to the nearest 100.</t>
  </si>
  <si>
    <t>(e)</t>
  </si>
  <si>
    <t>Due to independent calculation of populations at specific geographic levels and because of rounding, the total sum for electoral areas in a district or region may not equal the separate estimates for the district or region as a whole.</t>
  </si>
  <si>
    <t>Local Government Commission</t>
  </si>
  <si>
    <t>TERRITORIAL AUTHORITIES</t>
  </si>
  <si>
    <t>DISTRICT</t>
  </si>
  <si>
    <t>WARD</t>
  </si>
  <si>
    <t>Population</t>
  </si>
  <si>
    <t>Members</t>
  </si>
  <si>
    <t>Population- member ratio</t>
  </si>
  <si>
    <t>Difference from quota</t>
  </si>
  <si>
    <t>% Difference from quota</t>
  </si>
  <si>
    <t>Far North District</t>
  </si>
  <si>
    <t>General wards</t>
  </si>
  <si>
    <t>Te Hiku General Ward</t>
  </si>
  <si>
    <t>Bay of Islands-Whangaroa General Ward</t>
  </si>
  <si>
    <t>Kaikohe-Hokianga General Ward</t>
  </si>
  <si>
    <t>Subtotal</t>
  </si>
  <si>
    <t>Ngā Tai o Tokerau Māori Ward</t>
  </si>
  <si>
    <t>District total</t>
  </si>
  <si>
    <t>Whangarei District</t>
  </si>
  <si>
    <t>Mangakahia-Maungatapere General Ward</t>
  </si>
  <si>
    <t>Hikurangi-Coastal General Ward</t>
  </si>
  <si>
    <t>Whangārei Heads General Ward</t>
  </si>
  <si>
    <t>Whangārei Urban General Ward</t>
  </si>
  <si>
    <t>Bream Bay General Ward</t>
  </si>
  <si>
    <t>Whangarei District Māori Ward</t>
  </si>
  <si>
    <t>Kaipara District</t>
  </si>
  <si>
    <t>Wairoa Ward</t>
  </si>
  <si>
    <t>Otamatea Ward</t>
  </si>
  <si>
    <t>Kaiwaka-Mangawhai Ward</t>
  </si>
  <si>
    <t>Total</t>
  </si>
  <si>
    <t>Auckland</t>
  </si>
  <si>
    <t>Rodney Ward</t>
  </si>
  <si>
    <t>Albany Ward</t>
  </si>
  <si>
    <t>North Shore Ward</t>
  </si>
  <si>
    <t>Waitākere Ward</t>
  </si>
  <si>
    <t>Waitematā and Gulf Ward</t>
  </si>
  <si>
    <t>Whau Ward</t>
  </si>
  <si>
    <t>Albert-Eden-Puketāpapa Ward</t>
  </si>
  <si>
    <t>Ōrākei Ward</t>
  </si>
  <si>
    <t>Maungakiekie-Tāmaki Ward</t>
  </si>
  <si>
    <t>Howick Ward</t>
  </si>
  <si>
    <t>Manukau Ward</t>
  </si>
  <si>
    <t>Manurewa-Papakura Ward</t>
  </si>
  <si>
    <t>Franklin Ward</t>
  </si>
  <si>
    <t>Thames-Coromandel District</t>
  </si>
  <si>
    <t>Coromandel-Colville General Ward</t>
  </si>
  <si>
    <t>Mercury Bay General Ward</t>
  </si>
  <si>
    <t>Thames General Ward</t>
  </si>
  <si>
    <t>South East General Ward</t>
  </si>
  <si>
    <t>Te Tara o Te Ika Māori Ward</t>
  </si>
  <si>
    <t>Hauraki District</t>
  </si>
  <si>
    <t>Plains General Ward</t>
  </si>
  <si>
    <t>Paeroa General Ward</t>
  </si>
  <si>
    <t>Waihi Geenral Ward</t>
  </si>
  <si>
    <t>Te Pakikau o te Ika Māori Ward</t>
  </si>
  <si>
    <t>Waikato District</t>
  </si>
  <si>
    <t>Tuakau-Pōkeno General Ward</t>
  </si>
  <si>
    <t>Western Districts General Ward</t>
  </si>
  <si>
    <t>Awaroa-Maramarua General Ward</t>
  </si>
  <si>
    <t>Warerenga-Whitikahu General Ward</t>
  </si>
  <si>
    <t>Tamahere-Woodlands General Ward</t>
  </si>
  <si>
    <t>Huntly General Ward</t>
  </si>
  <si>
    <t>Newcastle-Ngāruawāhia General Ward</t>
  </si>
  <si>
    <t>Whāingaroa General Ward</t>
  </si>
  <si>
    <t>Māori wards</t>
  </si>
  <si>
    <t>Tai Raro Takiwaa Maaori Ward</t>
  </si>
  <si>
    <t>Tai Runga Takiwaa Maaori Ward</t>
  </si>
  <si>
    <t>Matamata-Piako District</t>
  </si>
  <si>
    <t>Morrinsville General Ward</t>
  </si>
  <si>
    <t>Te Aroha General Ward</t>
  </si>
  <si>
    <t>Matamata General Ward</t>
  </si>
  <si>
    <t>Te Toa Horopū ā Matamata-Piako Māori Ward</t>
  </si>
  <si>
    <t>Hamilton City</t>
  </si>
  <si>
    <t>West General Ward</t>
  </si>
  <si>
    <t>East General Ward</t>
  </si>
  <si>
    <t>Kirikiriroa Maaori Ward</t>
  </si>
  <si>
    <t>Waipa District</t>
  </si>
  <si>
    <t>Pirongia and Kakepuku General Ward</t>
  </si>
  <si>
    <t>Cambridge General Ward</t>
  </si>
  <si>
    <t>Maungatautari General Ward</t>
  </si>
  <si>
    <t>Te Awamutu and Kihikihi General Ward</t>
  </si>
  <si>
    <t>Waipā Māori Ward</t>
  </si>
  <si>
    <t>Ōtorohanga District</t>
  </si>
  <si>
    <t>Kāwhia-Tihiroa General Ward</t>
  </si>
  <si>
    <t>Waipā General Ward</t>
  </si>
  <si>
    <t>Kio Kio-Korakonui General Ward</t>
  </si>
  <si>
    <t>Ōtorohanga General Ward</t>
  </si>
  <si>
    <t>Wharepuhunga General Ward</t>
  </si>
  <si>
    <t>Rangiātea Māori Ward</t>
  </si>
  <si>
    <t>South Waikato District</t>
  </si>
  <si>
    <t>Tīrau Ward</t>
  </si>
  <si>
    <t>Putāruru Ward</t>
  </si>
  <si>
    <t>Tokoroa Ward</t>
  </si>
  <si>
    <t>Waitomo District</t>
  </si>
  <si>
    <t>Waitomo Rural Ward</t>
  </si>
  <si>
    <t>Te Kūiti Ward</t>
  </si>
  <si>
    <t>Taupo District</t>
  </si>
  <si>
    <t>Mangakino-Pouakani General Ward</t>
  </si>
  <si>
    <t>Taupō General Ward</t>
  </si>
  <si>
    <t>Turangi-Tongariro General Ward</t>
  </si>
  <si>
    <t>Taupō East Rural General Ward</t>
  </si>
  <si>
    <t>Te Papamārearea Māori Ward</t>
  </si>
  <si>
    <t>Western Bay of Plenty District</t>
  </si>
  <si>
    <t>Katikati-Waihī Beach General Ward</t>
  </si>
  <si>
    <t>Maketu-Te Puke General Ward</t>
  </si>
  <si>
    <t>Kaimai General Ward</t>
  </si>
  <si>
    <t>Waka Kai Uru Māori Ward</t>
  </si>
  <si>
    <t>Tauranga City</t>
  </si>
  <si>
    <t>Mauao/Mount Maunganui General Ward</t>
  </si>
  <si>
    <t>Matua-Otūmoetai General Ward</t>
  </si>
  <si>
    <t>Te Papa General Ward</t>
  </si>
  <si>
    <t>Bethlehem General Ward</t>
  </si>
  <si>
    <t>Tauriko General Ward</t>
  </si>
  <si>
    <t>Welcome Bay General Ward</t>
  </si>
  <si>
    <t>Arataki General Ward</t>
  </si>
  <si>
    <t>Pāpāmoa General Ward</t>
  </si>
  <si>
    <t>Te Awanui Māori Ward</t>
  </si>
  <si>
    <t>Rotorua District</t>
  </si>
  <si>
    <t>Rotorua Rural General Ward</t>
  </si>
  <si>
    <t>Te Ipu Wai Auraki General Ward</t>
  </si>
  <si>
    <t>Te Ipu Wai Taketake Māori Ward</t>
  </si>
  <si>
    <t>Whakatane District</t>
  </si>
  <si>
    <t>Rangitāiki General Ward</t>
  </si>
  <si>
    <t>Whakatāne-Ōhope General Ward</t>
  </si>
  <si>
    <t>Te Urewera General Ward</t>
  </si>
  <si>
    <t>Rangitāiki Māori Ward</t>
  </si>
  <si>
    <t>Toi ki Uta Māori Ward</t>
  </si>
  <si>
    <t>Kapu te rangi Māori Ward</t>
  </si>
  <si>
    <t>Kawerau District</t>
  </si>
  <si>
    <t>Kawerau General Ward</t>
  </si>
  <si>
    <t>Kawerau Māori Ward</t>
  </si>
  <si>
    <t>At large</t>
  </si>
  <si>
    <t>Ōpōtiki District</t>
  </si>
  <si>
    <t>Rural General Ward</t>
  </si>
  <si>
    <t>Urban General Ward</t>
  </si>
  <si>
    <t>Coast Māori Ward</t>
  </si>
  <si>
    <t>Ōpōtiki Māori Ward</t>
  </si>
  <si>
    <t>District Total</t>
  </si>
  <si>
    <t>Gisborne District</t>
  </si>
  <si>
    <t>Tairāwhiti General Ward</t>
  </si>
  <si>
    <t>Tairāwhiti Māori Ward</t>
  </si>
  <si>
    <t>Wairoa District</t>
  </si>
  <si>
    <t>Wairoa General Ward</t>
  </si>
  <si>
    <t>Wairoa Māori Ward</t>
  </si>
  <si>
    <t>Hastings District</t>
  </si>
  <si>
    <t>Mohaka General Ward</t>
  </si>
  <si>
    <t>Heretaunga General Ward</t>
  </si>
  <si>
    <t>Hastings-Havelock North General Ward</t>
  </si>
  <si>
    <t>Flaxmere General Ward</t>
  </si>
  <si>
    <t>Kahurānaki General Ward</t>
  </si>
  <si>
    <t>Takitimu Māori Ward</t>
  </si>
  <si>
    <t>Napier City</t>
  </si>
  <si>
    <t>Ahuriri General Ward</t>
  </si>
  <si>
    <t>Napier Central General Ward</t>
  </si>
  <si>
    <t>Taradale General Ward</t>
  </si>
  <si>
    <t>Te Whanga Māori Ward</t>
  </si>
  <si>
    <t>Central Hawke's Bay District</t>
  </si>
  <si>
    <t>Aramoana-Ruahine General Ward</t>
  </si>
  <si>
    <t>Ruataniwha General Ward</t>
  </si>
  <si>
    <t>Rautahi Māori Ward</t>
  </si>
  <si>
    <t>New Plymouth District</t>
  </si>
  <si>
    <t>Kaitake-Ngāmotu General</t>
  </si>
  <si>
    <t>North General Ward</t>
  </si>
  <si>
    <t>Kōhanga Moa General Ward</t>
  </si>
  <si>
    <t>Te Purutanga Mauri Pūmanawa Māori Ward</t>
  </si>
  <si>
    <t>Stratford District</t>
  </si>
  <si>
    <t>Stratford Rural General Ward</t>
  </si>
  <si>
    <t>Stratford Urban General Ward</t>
  </si>
  <si>
    <t>Stratford Māori Ward</t>
  </si>
  <si>
    <t>South Taranaki District</t>
  </si>
  <si>
    <t>Taranaki Coastal General Ward</t>
  </si>
  <si>
    <t>Eltham-Kaponga General Ward</t>
  </si>
  <si>
    <t>Te Hāwera General Ward</t>
  </si>
  <si>
    <t>Pātea General Ward</t>
  </si>
  <si>
    <t>Te Kūrae Māori Ward</t>
  </si>
  <si>
    <t>Te Tai Tonga Māori Ward</t>
  </si>
  <si>
    <t>Ruapehu District</t>
  </si>
  <si>
    <t>Ruapehu General Ward</t>
  </si>
  <si>
    <t>Ruapehu Māori Ward</t>
  </si>
  <si>
    <t>Whanganui District</t>
  </si>
  <si>
    <t>Whanganui General Ward</t>
  </si>
  <si>
    <t>Whanganui Māori Ward</t>
  </si>
  <si>
    <t>Rangitikei District</t>
  </si>
  <si>
    <t>Northern General Ward</t>
  </si>
  <si>
    <t>Central General Ward</t>
  </si>
  <si>
    <t>Southern General Ward</t>
  </si>
  <si>
    <t>Tiikeitia ki Uta (Inland) Māori Ward</t>
  </si>
  <si>
    <t>Tiikeitia ki Tai (Coastal) Māori Ward</t>
  </si>
  <si>
    <t>Manawatu District</t>
  </si>
  <si>
    <t>Manawatū Rural General Ward</t>
  </si>
  <si>
    <t>Feilding General Ward</t>
  </si>
  <si>
    <t>Ngā Tapuae o Matangi Māori Ward</t>
  </si>
  <si>
    <t>Palmerston North City</t>
  </si>
  <si>
    <t>Te Hirawanui General Ward</t>
  </si>
  <si>
    <t>Te Pūao Māori Ward</t>
  </si>
  <si>
    <t>Tararua District</t>
  </si>
  <si>
    <t>North Tararua General Ward</t>
  </si>
  <si>
    <t>South Tararua General Ward</t>
  </si>
  <si>
    <t>Tamaki nui-a-Rua Maori Ward</t>
  </si>
  <si>
    <t>Horowhenua District</t>
  </si>
  <si>
    <t>Kere Kere General Ward</t>
  </si>
  <si>
    <t>Miranui General Ward</t>
  </si>
  <si>
    <t>Levin General Ward</t>
  </si>
  <si>
    <t>Waiopehu General Ward</t>
  </si>
  <si>
    <t>Horowhenua Māori Ward</t>
  </si>
  <si>
    <t>Kapiti Coast District</t>
  </si>
  <si>
    <t>Ōtaki General Ward</t>
  </si>
  <si>
    <t>Paraparaumu General Ward</t>
  </si>
  <si>
    <t>Waikanae General Ward</t>
  </si>
  <si>
    <t>Paekākāriki-Raumati General Ward</t>
  </si>
  <si>
    <t>Kāpiti Coast Māori Ward</t>
  </si>
  <si>
    <t>Porirua City</t>
  </si>
  <si>
    <t>Pāuatahanui General Ward</t>
  </si>
  <si>
    <t>Onepoto General Ward</t>
  </si>
  <si>
    <t>Parirua Māori Ward</t>
  </si>
  <si>
    <t>Upper Hutt City</t>
  </si>
  <si>
    <t>Lower Hutt City</t>
  </si>
  <si>
    <t>Western General Ward</t>
  </si>
  <si>
    <t>Harbour General Ward</t>
  </si>
  <si>
    <t xml:space="preserve"> </t>
  </si>
  <si>
    <t>Wainuiomata General Ward</t>
  </si>
  <si>
    <t>Mana Kairangi ki Tai Māori Ward</t>
  </si>
  <si>
    <t>Wellington City</t>
  </si>
  <si>
    <t>Takapū/Northern General Ward</t>
  </si>
  <si>
    <t>Wharangi/Onslow-Western General Ward</t>
  </si>
  <si>
    <t>Pukehīnau/Lambton General Ward</t>
  </si>
  <si>
    <t>Motukairangi/Eastern General Ward</t>
  </si>
  <si>
    <t>Paekawakawa/Southern General Ward</t>
  </si>
  <si>
    <t>Te Whanganui-a-Tara Māori Ward</t>
  </si>
  <si>
    <t>Masterton District</t>
  </si>
  <si>
    <t>Masterton/Whakaoriori General Ward</t>
  </si>
  <si>
    <t>Masterton/Whakaoriori Māori Ward</t>
  </si>
  <si>
    <t>Carterton District</t>
  </si>
  <si>
    <t>South Wairarapa District</t>
  </si>
  <si>
    <t>Greytown General Ward</t>
  </si>
  <si>
    <t>Featherston General Ward</t>
  </si>
  <si>
    <t>Martinborough General Ward</t>
  </si>
  <si>
    <t>Te Karu o Te Ika a Māui Māori Ward</t>
  </si>
  <si>
    <t>Tasman District</t>
  </si>
  <si>
    <t>Golden Bay General Ward</t>
  </si>
  <si>
    <t>Lakes-Murchison General Ward</t>
  </si>
  <si>
    <t>Moutere-Waimea General Ward</t>
  </si>
  <si>
    <t>Motueka General Ward</t>
  </si>
  <si>
    <t>Richmond General Ward</t>
  </si>
  <si>
    <t>Te Tai o Aorere Māori Ward</t>
  </si>
  <si>
    <t>Nelson City</t>
  </si>
  <si>
    <t>Stoke-Tāhunanui General Ward</t>
  </si>
  <si>
    <t>Whakatū Māori Ward</t>
  </si>
  <si>
    <t>Marlborough District</t>
  </si>
  <si>
    <t>Marlborough Sounds General Ward</t>
  </si>
  <si>
    <t>Wairau-Awatere General Ward</t>
  </si>
  <si>
    <t>Blenheim General Ward</t>
  </si>
  <si>
    <t>Marlborough Māori Ward</t>
  </si>
  <si>
    <t>Kaikoura District</t>
  </si>
  <si>
    <t>Buller District</t>
  </si>
  <si>
    <t>Seddon Ward</t>
  </si>
  <si>
    <t>Inangahua Ward</t>
  </si>
  <si>
    <t>Westport Ward</t>
  </si>
  <si>
    <t>Grey District</t>
  </si>
  <si>
    <t>Northern Ward</t>
  </si>
  <si>
    <t>Central Ward</t>
  </si>
  <si>
    <t>Southern Ward</t>
  </si>
  <si>
    <t>Eastern Ward</t>
  </si>
  <si>
    <t>Westland District</t>
  </si>
  <si>
    <t>Hokitika Ward</t>
  </si>
  <si>
    <t>Hurunui District</t>
  </si>
  <si>
    <t>West Ward</t>
  </si>
  <si>
    <t>East Ward</t>
  </si>
  <si>
    <t>South Ward</t>
  </si>
  <si>
    <t>Waimakariri District</t>
  </si>
  <si>
    <t>Oxford-Ohoka Ward</t>
  </si>
  <si>
    <t>Rangiora-Ashley Ward</t>
  </si>
  <si>
    <t>Kaiapoi-Woodend Ward</t>
  </si>
  <si>
    <t>Christchurch City</t>
  </si>
  <si>
    <t>Harewood Ward</t>
  </si>
  <si>
    <t>Waimairi Ward</t>
  </si>
  <si>
    <t>Papanui Ward</t>
  </si>
  <si>
    <t>Fendalton Ward</t>
  </si>
  <si>
    <t>Innes Ward</t>
  </si>
  <si>
    <t>Burwood Ward</t>
  </si>
  <si>
    <t>Coastal Ward</t>
  </si>
  <si>
    <t>Hornby Ward</t>
  </si>
  <si>
    <t>Halswell Ward</t>
  </si>
  <si>
    <t>Riccarton Ward</t>
  </si>
  <si>
    <t>Spreydon Ward</t>
  </si>
  <si>
    <t>Cashmere Ward</t>
  </si>
  <si>
    <t>Linwood Ward</t>
  </si>
  <si>
    <t>Heathcote Ward</t>
  </si>
  <si>
    <t>Banks Peninsula Ward</t>
  </si>
  <si>
    <t>Selwyn District</t>
  </si>
  <si>
    <t>Tawera Malvern Ward</t>
  </si>
  <si>
    <t>Kā Mānia Rolleston Ward</t>
  </si>
  <si>
    <t>Te Waihora Ellesmere Ward</t>
  </si>
  <si>
    <t>Kā Puna Springs Ward</t>
  </si>
  <si>
    <t>Ashburton District</t>
  </si>
  <si>
    <t>Western Ward</t>
  </si>
  <si>
    <t>Ashburton Ward</t>
  </si>
  <si>
    <t>Timaru District</t>
  </si>
  <si>
    <t>Geraldine Ward</t>
  </si>
  <si>
    <t>Pleasant Point-Temuka Ward</t>
  </si>
  <si>
    <t>Timaru Ward</t>
  </si>
  <si>
    <t>Mackenzie District</t>
  </si>
  <si>
    <t>Pukaki Ward</t>
  </si>
  <si>
    <t>Opuha Ward</t>
  </si>
  <si>
    <t>Tekapo Ward</t>
  </si>
  <si>
    <t>Waimate District</t>
  </si>
  <si>
    <t>Hakataramea Waihaorunga Ward</t>
  </si>
  <si>
    <t>Pareora-Otaio-Makikihi Ward</t>
  </si>
  <si>
    <t>Lower Waihao Ward</t>
  </si>
  <si>
    <t>Waimate Ward</t>
  </si>
  <si>
    <t>Chatham Islands Territory</t>
  </si>
  <si>
    <t>Waitaki District</t>
  </si>
  <si>
    <t>Ahuriri Ward</t>
  </si>
  <si>
    <t>Oamaru Ward</t>
  </si>
  <si>
    <t>Waihemo Ward</t>
  </si>
  <si>
    <t>Corriedale Ward</t>
  </si>
  <si>
    <t>Central Otago District</t>
  </si>
  <si>
    <t>Cromwell Ward</t>
  </si>
  <si>
    <t>Vincent Ward</t>
  </si>
  <si>
    <t>Maniototo Ward</t>
  </si>
  <si>
    <t>Teviot Valley Ward</t>
  </si>
  <si>
    <t>Queenstown-Lakes District</t>
  </si>
  <si>
    <t>Queenstown-Whakatipu Ward</t>
  </si>
  <si>
    <t>Wānaka-Upper Clutha Ward</t>
  </si>
  <si>
    <t>Arrowtown-Kawarau Ward</t>
  </si>
  <si>
    <t>Dunedin City</t>
  </si>
  <si>
    <t>Clutha District</t>
  </si>
  <si>
    <t>West Otago Ward</t>
  </si>
  <si>
    <t>Clinton-Clydevale Ward</t>
  </si>
  <si>
    <t>Lawrence-Tuapeka Ward</t>
  </si>
  <si>
    <t>Balclutha Ward</t>
  </si>
  <si>
    <t>Catlins Ward</t>
  </si>
  <si>
    <t>Bruce-Waihola Ward</t>
  </si>
  <si>
    <t>Kaitangata-Matau Ward</t>
  </si>
  <si>
    <t>Milton Ward</t>
  </si>
  <si>
    <t>Southland District</t>
  </si>
  <si>
    <t>Maraora Waimea Ward</t>
  </si>
  <si>
    <t>Waiau Aparima Ward</t>
  </si>
  <si>
    <t>Ōreti Ward</t>
  </si>
  <si>
    <t>Waihōpai Toetoe Ward</t>
  </si>
  <si>
    <t>Stewart Island/Rakiura Ward</t>
  </si>
  <si>
    <t>Gore District</t>
  </si>
  <si>
    <t>Rural Ward</t>
  </si>
  <si>
    <t>Gore Ward</t>
  </si>
  <si>
    <t>Mataura Ward</t>
  </si>
  <si>
    <t>Invercargill City</t>
  </si>
  <si>
    <t>COMMUNITY BOARDS AND LOCAL BOARDS</t>
  </si>
  <si>
    <t>COMMUNITY/LOCAL BOARD AREA &amp; SUBDIVISION</t>
  </si>
  <si>
    <t>Te Hiku Community</t>
  </si>
  <si>
    <t>Bay of Islands-Whangaroa Community</t>
  </si>
  <si>
    <t>Kaikohe-Hokianga Community</t>
  </si>
  <si>
    <t>North Cape Subdivision</t>
  </si>
  <si>
    <t>Whatuwhiwhi Subdivision</t>
  </si>
  <si>
    <t>Doubtless Bay Subdivision</t>
  </si>
  <si>
    <t>Kaitāia Subdivision</t>
  </si>
  <si>
    <t>Whangaroa Subdivision</t>
  </si>
  <si>
    <t>Waipapa Subdivision</t>
  </si>
  <si>
    <t>Kerikeri Subdivision</t>
  </si>
  <si>
    <t>Paihia Subdivision</t>
  </si>
  <si>
    <t>Kawakawa-Moerewa Subdivision</t>
  </si>
  <si>
    <t>Russell-Ōpua Subdivision</t>
  </si>
  <si>
    <t>North Hokianga Subdivision</t>
  </si>
  <si>
    <t>South Hokianga Subdivision</t>
  </si>
  <si>
    <t>Kaikohe Subdivision</t>
  </si>
  <si>
    <t>No communities</t>
  </si>
  <si>
    <t>Rodney Local Board Area</t>
  </si>
  <si>
    <t>Hibiscus and Bays Local Board Area</t>
  </si>
  <si>
    <t>Upper Harbour Local Board Area</t>
  </si>
  <si>
    <t>Kaipātiki Local Board Area</t>
  </si>
  <si>
    <t>Devonport-Takapuna Local Board Area</t>
  </si>
  <si>
    <t>Henderson-Massey Local Board Area</t>
  </si>
  <si>
    <t>Waitākere Ranges Local Board Area</t>
  </si>
  <si>
    <t>Aotea/Great Barrier Local Board Area</t>
  </si>
  <si>
    <t>Waiheke Local Board Area</t>
  </si>
  <si>
    <t>Waitematā Local Board Area</t>
  </si>
  <si>
    <t>Whau Local Board Area</t>
  </si>
  <si>
    <t>Albert-Eden Local Board Area</t>
  </si>
  <si>
    <t>Puketāpapa Local Board Area</t>
  </si>
  <si>
    <t>Ōrākei Local Board Area</t>
  </si>
  <si>
    <t>Maungakiekie-Tāmaki Local Board Area</t>
  </si>
  <si>
    <t>Howick Local Board Area</t>
  </si>
  <si>
    <t>Māngere-Ōtāhuhu Local Board Area</t>
  </si>
  <si>
    <t>Ōtara-Papatoetoe Local Board Area</t>
  </si>
  <si>
    <t>Manurewa Local Board Area</t>
  </si>
  <si>
    <t>Papakura Local Board Area</t>
  </si>
  <si>
    <t>Franklin Local Board Area</t>
  </si>
  <si>
    <t>Northern Rodney Subdivision</t>
  </si>
  <si>
    <t>Southern Kaipara Subdivision</t>
  </si>
  <si>
    <t>Warkworth Subdivision</t>
  </si>
  <si>
    <t>Kumeū Subdivision</t>
  </si>
  <si>
    <t>Dairy Flat Subdivision</t>
  </si>
  <si>
    <t>Hibiscus Coast and Bays Local Board Area</t>
  </si>
  <si>
    <t>Hibiscus Coast Subdivision</t>
  </si>
  <si>
    <t>East Coast Bays Subdivision</t>
  </si>
  <si>
    <t>Ōwairaka Subdivision</t>
  </si>
  <si>
    <t>Maungawhau Subdivision</t>
  </si>
  <si>
    <t>Maungakiekie Subdivision</t>
  </si>
  <si>
    <t>Tāmaki Subdivision</t>
  </si>
  <si>
    <t>Pakuranga Subdivision</t>
  </si>
  <si>
    <t>Howick Subdivision</t>
  </si>
  <si>
    <t>Botany Subdivision</t>
  </si>
  <si>
    <t>Flat Bush Subdivision</t>
  </si>
  <si>
    <t>Papatoetoe Subdivision</t>
  </si>
  <si>
    <t>Ōtara Subdivision</t>
  </si>
  <si>
    <t>Waiuku Subdivision</t>
  </si>
  <si>
    <t>Pukekohe Subdivision</t>
  </si>
  <si>
    <t>Wairoa Subdivision</t>
  </si>
  <si>
    <t>Coromandel-Colville Community</t>
  </si>
  <si>
    <t>Mercury Bay Community</t>
  </si>
  <si>
    <t>Thames Community</t>
  </si>
  <si>
    <t>Tairua-Pāuanui Community</t>
  </si>
  <si>
    <t>Whangamatā Community</t>
  </si>
  <si>
    <t>Taupiri Community</t>
  </si>
  <si>
    <t>Huntly Community</t>
  </si>
  <si>
    <t>Ngāruawāhia Community</t>
  </si>
  <si>
    <t>Raglan Community</t>
  </si>
  <si>
    <t>Rural-Port Waikato Community</t>
  </si>
  <si>
    <t>Tuakau Community</t>
  </si>
  <si>
    <t>Area outside community</t>
  </si>
  <si>
    <t>North Subdivision</t>
  </si>
  <si>
    <t>South Subdivision</t>
  </si>
  <si>
    <t>Cambridge Community</t>
  </si>
  <si>
    <t>Te Awamutu and Kihikihi Community</t>
  </si>
  <si>
    <t>Cambridge Subdivision</t>
  </si>
  <si>
    <t>Maungatautari Subdivision</t>
  </si>
  <si>
    <t>Te Awamutu and Kihikihi Subdivision</t>
  </si>
  <si>
    <t>Kakepuku Subdivision</t>
  </si>
  <si>
    <t>Kāwhia Community</t>
  </si>
  <si>
    <t>Ōtorohanga Community</t>
  </si>
  <si>
    <t>Aotea Subdivision</t>
  </si>
  <si>
    <t>Kāwhia Subdivision</t>
  </si>
  <si>
    <t>Tīrau Community</t>
  </si>
  <si>
    <t>Katikati Community</t>
  </si>
  <si>
    <t>Ōmokoroa-Kaimai Community</t>
  </si>
  <si>
    <t>Te Puke-Eastern Community</t>
  </si>
  <si>
    <t>Maketu Community</t>
  </si>
  <si>
    <t>Waihī Beach Community</t>
  </si>
  <si>
    <t>Ōmokoroa Subdivision</t>
  </si>
  <si>
    <t>Kaimai West Subdivision</t>
  </si>
  <si>
    <t>Kaimai East Subdivision</t>
  </si>
  <si>
    <t>Te Puke Subdivision</t>
  </si>
  <si>
    <t>Eastern Subdivision</t>
  </si>
  <si>
    <t>Rotorua Lakes Community</t>
  </si>
  <si>
    <t>Rotorua Rural Community</t>
  </si>
  <si>
    <t>Rangitāiki Community</t>
  </si>
  <si>
    <t>Tāneatua Community</t>
  </si>
  <si>
    <t>Murupara Community</t>
  </si>
  <si>
    <t>Whakatāne-Ōhope Community</t>
  </si>
  <si>
    <t>Galatea-Waiōhau Subdivision</t>
  </si>
  <si>
    <t>Murupara Subdivision</t>
  </si>
  <si>
    <t>Te Urewera Subdivision</t>
  </si>
  <si>
    <t>Ōpotiki District</t>
  </si>
  <si>
    <t>Coast Community</t>
  </si>
  <si>
    <t>Hastings District Rural Community</t>
  </si>
  <si>
    <t>Tūtira Subdivision</t>
  </si>
  <si>
    <t>Kaweka Subdivision</t>
  </si>
  <si>
    <t>Maraekākaho Subdivision</t>
  </si>
  <si>
    <t>Poukawa Subdivision</t>
  </si>
  <si>
    <t>Kaitake Community</t>
  </si>
  <si>
    <t>Waitara Community</t>
  </si>
  <si>
    <t>Clifton Community</t>
  </si>
  <si>
    <t>Inglewood Community</t>
  </si>
  <si>
    <t>Puketapu-Bell Block Community</t>
  </si>
  <si>
    <t>Taranaki Coastal Community</t>
  </si>
  <si>
    <t>Eltham-Kaponga Community</t>
  </si>
  <si>
    <t>Te Hāwera Community</t>
  </si>
  <si>
    <t>Pātea Community</t>
  </si>
  <si>
    <t>Ōwhango-National Park Community</t>
  </si>
  <si>
    <t>Waimarino-Waiouru Community</t>
  </si>
  <si>
    <t>Taumarunui-Ōhura Community</t>
  </si>
  <si>
    <t>Wanganui Rural Community</t>
  </si>
  <si>
    <t>Whanganui Rural Community</t>
  </si>
  <si>
    <t>Whanganui Subdivision</t>
  </si>
  <si>
    <t>Kai Iwi Subdivision</t>
  </si>
  <si>
    <t>Kaitoke Subdivision</t>
  </si>
  <si>
    <t>Rātana Community</t>
  </si>
  <si>
    <t>Taihape Community</t>
  </si>
  <si>
    <t>Dannevirke Community</t>
  </si>
  <si>
    <t>Eketāhuna Community</t>
  </si>
  <si>
    <t>Te Awahou Foxton Community</t>
  </si>
  <si>
    <t>Ōtaki Community</t>
  </si>
  <si>
    <t>Waikanae Community</t>
  </si>
  <si>
    <t>Paraparaumu Community</t>
  </si>
  <si>
    <t>Paekākāriki Community</t>
  </si>
  <si>
    <t>Raumati Community</t>
  </si>
  <si>
    <t>Eastbourne Community</t>
  </si>
  <si>
    <t>Wainuiomata Community</t>
  </si>
  <si>
    <t>Mākara-Ōhāriu Community</t>
  </si>
  <si>
    <t>Tawa Community</t>
  </si>
  <si>
    <t>Greytown Community</t>
  </si>
  <si>
    <t>Featherston Community</t>
  </si>
  <si>
    <t>Martinborough Community</t>
  </si>
  <si>
    <t>Golden Bay Community</t>
  </si>
  <si>
    <t>Motueka Community</t>
  </si>
  <si>
    <t>Inangahua Community</t>
  </si>
  <si>
    <t>Hanmer Springs Community</t>
  </si>
  <si>
    <t>South Ward Community</t>
  </si>
  <si>
    <t>Oxford-Ohoka Community</t>
  </si>
  <si>
    <t>Rangiora-Ashley Community</t>
  </si>
  <si>
    <t>Woodend-Sefton Community</t>
  </si>
  <si>
    <t>Kaiapoi-Tuahiwi Community</t>
  </si>
  <si>
    <t>Oxford Subdivision</t>
  </si>
  <si>
    <t>Ohoka-Swannanoa Subdivision</t>
  </si>
  <si>
    <t>Rangiora Subdivision</t>
  </si>
  <si>
    <t>Ashley Subdivision</t>
  </si>
  <si>
    <t>Waipapa Papanui-Innes-Central Community</t>
  </si>
  <si>
    <t>Waimāero Fendalton-Waimairi-Harewood Community</t>
  </si>
  <si>
    <t>Waitai Coastal-Burwood-Linwood Community</t>
  </si>
  <si>
    <t>Waipuna Halswell-Hornby-Riccarton Community</t>
  </si>
  <si>
    <t>Waihoro Spreydon-Cashmere-Heathcote Community</t>
  </si>
  <si>
    <t>Te Pātaka o Rākaihautū Banks Peninsula Community</t>
  </si>
  <si>
    <t>Lyttelton Subdivision</t>
  </si>
  <si>
    <t>Mt Herbert Subdivision</t>
  </si>
  <si>
    <t>Wairewa Subdivision</t>
  </si>
  <si>
    <t>Akaroa Subdivision</t>
  </si>
  <si>
    <t>Malvern Community</t>
  </si>
  <si>
    <t>Malvern Area Community</t>
  </si>
  <si>
    <t>Tawera Subdivision</t>
  </si>
  <si>
    <t>Hawkins Subdivision</t>
  </si>
  <si>
    <t>Methven Community</t>
  </si>
  <si>
    <t>Geraldine Community</t>
  </si>
  <si>
    <t>Pleasant Point Community</t>
  </si>
  <si>
    <t>Temuka Community</t>
  </si>
  <si>
    <t>Twizel Community</t>
  </si>
  <si>
    <t>Fairlie Community</t>
  </si>
  <si>
    <t>Tekapo Community</t>
  </si>
  <si>
    <t>Ahuriri Community</t>
  </si>
  <si>
    <t>Waihemo Community</t>
  </si>
  <si>
    <t>Cromwell Community</t>
  </si>
  <si>
    <t>Maniototo Community</t>
  </si>
  <si>
    <t>Vincent Community</t>
  </si>
  <si>
    <t>Teviot Valley Community</t>
  </si>
  <si>
    <t>Wānaka-Upper Clutha Community</t>
  </si>
  <si>
    <t>Strath Taieri Community</t>
  </si>
  <si>
    <t>Waikouaiti Coast Community</t>
  </si>
  <si>
    <t>Mosgiel-Taieri Community</t>
  </si>
  <si>
    <t>Saddle Hill Community</t>
  </si>
  <si>
    <t>West Harbour Community</t>
  </si>
  <si>
    <t>Otago Peninsula Community</t>
  </si>
  <si>
    <t>West Otago Community</t>
  </si>
  <si>
    <t>Lawrence-Tuapeka Community</t>
  </si>
  <si>
    <t>Wallace Takitimu Community</t>
  </si>
  <si>
    <t>Ōreti Community</t>
  </si>
  <si>
    <t>Ōraka Aparima Community</t>
  </si>
  <si>
    <t>Northern Community</t>
  </si>
  <si>
    <t>Waihōpai Toetoe Community</t>
  </si>
  <si>
    <t>Stewart Island/Rakiura Community</t>
  </si>
  <si>
    <t>Fiordland Community</t>
  </si>
  <si>
    <t>Tuatapere Te Waewae Community</t>
  </si>
  <si>
    <t>Ardlussa Community</t>
  </si>
  <si>
    <t>Oreti Community</t>
  </si>
  <si>
    <t>Hokonui Subdivision</t>
  </si>
  <si>
    <t>Midlands Subdivision</t>
  </si>
  <si>
    <t>Makarewa Subdivision</t>
  </si>
  <si>
    <t>Parawa-Fairlight Subdivision</t>
  </si>
  <si>
    <t>West Dome Subdivision</t>
  </si>
  <si>
    <t>Mid Dome Subdivision</t>
  </si>
  <si>
    <t>Mataura Community</t>
  </si>
  <si>
    <t>Bluff Community</t>
  </si>
  <si>
    <t>REGIONAL COUNCILS</t>
  </si>
  <si>
    <t>REGION</t>
  </si>
  <si>
    <t>CONSTITUENCY</t>
  </si>
  <si>
    <t>Population-member ratio</t>
  </si>
  <si>
    <t>Northland Region</t>
  </si>
  <si>
    <t>General Constituencies</t>
  </si>
  <si>
    <t>Far North General Constituency</t>
  </si>
  <si>
    <t>Mid North General Constituency</t>
  </si>
  <si>
    <t>Kaipara General Constituency</t>
  </si>
  <si>
    <t>Bay of Islands-Whangaroa General Constituency</t>
  </si>
  <si>
    <t>Whangārei Central General Constituency</t>
  </si>
  <si>
    <t>Coastal Central General Constituency</t>
  </si>
  <si>
    <t>Coastal South General Constituency</t>
  </si>
  <si>
    <t>Māori Constituencies</t>
  </si>
  <si>
    <t>Te Raki Māori Constituency</t>
  </si>
  <si>
    <t>Region total</t>
  </si>
  <si>
    <t>Waikato Region</t>
  </si>
  <si>
    <t>Thames-Coromandel General Constituency</t>
  </si>
  <si>
    <t>Waikato General Constituency</t>
  </si>
  <si>
    <t>Waihou General Constituency</t>
  </si>
  <si>
    <t>Taupō-Rotorua General Constituency</t>
  </si>
  <si>
    <t>Hamilton General Constituency</t>
  </si>
  <si>
    <t>Waipā-King Country General Constituency</t>
  </si>
  <si>
    <t>Ngā Hau e Whā Māori Constituency</t>
  </si>
  <si>
    <t>Ngā Tai ki Uta Māori Constituency</t>
  </si>
  <si>
    <t>Bay of Plenty Region</t>
  </si>
  <si>
    <t>Western Bay of Plenty General Constituency</t>
  </si>
  <si>
    <t>Tauranga General Constituency</t>
  </si>
  <si>
    <t>Rotorua General Constituency</t>
  </si>
  <si>
    <t>Eastern Bay of Plenty General Constituency</t>
  </si>
  <si>
    <t>Mauao Māori Constituency</t>
  </si>
  <si>
    <t>Ōkurei Māori Constituency</t>
  </si>
  <si>
    <t>Kōhi Māori Constituency</t>
  </si>
  <si>
    <t>Hawke's Bay Region</t>
  </si>
  <si>
    <t>Wairoa General Constituency</t>
  </si>
  <si>
    <t>Ahuriri/Napier General Constituency</t>
  </si>
  <si>
    <t>Ngaruroro General Constituency</t>
  </si>
  <si>
    <t>Tamatea/Central Hawke's Bay General Constituency</t>
  </si>
  <si>
    <t>Heretaunga/Hastings General Constituency</t>
  </si>
  <si>
    <t>Māui ki te Raki Māori Constituency</t>
  </si>
  <si>
    <t>Māui ki te Tonga Māori Constituency</t>
  </si>
  <si>
    <t>Taranaki Region</t>
  </si>
  <si>
    <t>North Taranaki General Constituency</t>
  </si>
  <si>
    <t>New Plymouth General Constituency</t>
  </si>
  <si>
    <t>Stratford General  Constituency</t>
  </si>
  <si>
    <t>South Taranaki General Constituency</t>
  </si>
  <si>
    <t>Taranaki Māori Constituency</t>
  </si>
  <si>
    <t>Manawatū-Whanganui Region</t>
  </si>
  <si>
    <t>General constituencies</t>
  </si>
  <si>
    <t>Ruapehu General Constituency</t>
  </si>
  <si>
    <t>Whanganui General Constituency</t>
  </si>
  <si>
    <t>Manawatū-Rangitīkei General Constituency</t>
  </si>
  <si>
    <t>Palmerston North General Constituency</t>
  </si>
  <si>
    <t>Horowhenua General Constituency</t>
  </si>
  <si>
    <t>Tararua General Constituency</t>
  </si>
  <si>
    <t>Raki Māori Constituency</t>
  </si>
  <si>
    <t>Tonga Māori Constituency</t>
  </si>
  <si>
    <t>Wellington Region</t>
  </si>
  <si>
    <t>Kāpiti Coast General Constituency</t>
  </si>
  <si>
    <t>Porirua-Tawa General Constituency</t>
  </si>
  <si>
    <t>Te Awa Kairangi ki Uta/Upper Hutt General Constituency</t>
  </si>
  <si>
    <t>Te Awa Kairangi ki Tai/Lower Hutt General Constituency</t>
  </si>
  <si>
    <t>Pōneke/Wellington General Constituency</t>
  </si>
  <si>
    <t>Wairarapa General Constituency</t>
  </si>
  <si>
    <t>Te Upoko o te Ika a Māui Māori Constituency</t>
  </si>
  <si>
    <t>West Coast Region</t>
  </si>
  <si>
    <t>Buller Constituecy</t>
  </si>
  <si>
    <t>Grey Constituency</t>
  </si>
  <si>
    <t>Westland Constituency</t>
  </si>
  <si>
    <t>Canterbury Region</t>
  </si>
  <si>
    <t>North Canterbury/Ōpukepuke Constituency</t>
  </si>
  <si>
    <t>Christchurch West/Ōpuna Constituency</t>
  </si>
  <si>
    <t>Mid-Canterbury/Ōpākihi Constituency</t>
  </si>
  <si>
    <t>South Canterbury/Ōtuhituhi Constituency</t>
  </si>
  <si>
    <t>Christchurch North East/Ōrei Constituency</t>
  </si>
  <si>
    <t>Christchurch Central/Ōhoko Constituency</t>
  </si>
  <si>
    <t>Christchurch South/Ōwhanga Constituency</t>
  </si>
  <si>
    <t>Otago Region</t>
  </si>
  <si>
    <t>Dunstan Constituency</t>
  </si>
  <si>
    <t>Moeraki Constituency</t>
  </si>
  <si>
    <t>Molyneux Constituency</t>
  </si>
  <si>
    <t>Dunedin Constituency</t>
  </si>
  <si>
    <t>Southland Region</t>
  </si>
  <si>
    <t>Fiordland Constituency</t>
  </si>
  <si>
    <t>Eastern-Dome Constituency</t>
  </si>
  <si>
    <t>Western Constituency</t>
  </si>
  <si>
    <t>Hokonui Constituency</t>
  </si>
  <si>
    <t>Southern Constituency</t>
  </si>
  <si>
    <t>Invercargill-Rakiura Constituency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</si>
</sst>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409]d\ mmmm\ yyyy;@"/>
  </numFmts>
  <fonts count="36">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4"/>
      <color theme="1"/>
      <name val="Calibri"/>
      <family val="2"/>
      <scheme val="minor"/>
    </font>
    <font>
      <i/>
      <sz val="12"/>
      <color theme="1"/>
      <name val="Calibri"/>
      <family val="2"/>
      <scheme val="minor"/>
    </font>
    <font>
      <sz val="12"/>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b/>
      <sz val="12"/>
      <name val="Calibri"/>
      <family val="2"/>
      <scheme val="minor"/>
    </font>
    <font>
      <b/>
      <sz val="11"/>
      <name val="Calibri"/>
      <family val="2"/>
      <scheme val="minor"/>
    </font>
    <font>
      <sz val="10"/>
      <name val="MS Sans Serif"/>
      <family val="2"/>
    </font>
    <font>
      <sz val="10"/>
      <name val="Calibri"/>
      <family val="2"/>
    </font>
    <font>
      <sz val="11"/>
      <name val="Calibri"/>
      <family val="2"/>
    </font>
    <font>
      <b/>
      <sz val="11"/>
      <name val="Calibri"/>
      <family val="2"/>
    </font>
    <font>
      <sz val="10"/>
      <name val="Arial Mäori"/>
    </font>
    <font>
      <sz val="11"/>
      <name val="Calibri"/>
      <family val="2"/>
      <scheme val="minor"/>
    </font>
    <font>
      <sz val="12"/>
      <name val="Calibri"/>
      <family val="2"/>
    </font>
    <font>
      <b/>
      <sz val="12"/>
      <name val="Calibri"/>
      <family val="2"/>
    </font>
    <font>
      <sz val="11"/>
      <color rgb="FF000000"/>
      <name val="Calibri"/>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4" fillId="8" borderId="8" applyNumberFormat="0" applyFont="0" applyAlignment="0" applyProtection="0"/>
    <xf numFmtId="0" fontId="21" fillId="0" borderId="0" applyNumberFormat="0" applyFill="0" applyBorder="0" applyAlignment="0" applyProtection="0"/>
    <xf numFmtId="0" fontId="1" fillId="0" borderId="9" applyNumberFormat="0" applyFill="0" applyAlignment="0" applyProtection="0"/>
    <xf numFmtId="0" fontId="2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0" borderId="0"/>
    <xf numFmtId="0" fontId="24" fillId="0" borderId="0"/>
    <xf numFmtId="0" fontId="24" fillId="0" borderId="0"/>
    <xf numFmtId="0" fontId="24" fillId="0" borderId="0"/>
    <xf numFmtId="0" fontId="27" fillId="0" borderId="0"/>
    <xf numFmtId="0" fontId="4" fillId="0" borderId="0"/>
    <xf numFmtId="0" fontId="23" fillId="0" borderId="0"/>
  </cellStyleXfs>
  <cellXfs count="60">
    <xf numFmtId="0" fontId="0" fillId="0" borderId="0" xfId="0"/>
    <xf numFmtId="0" fontId="1" fillId="0" borderId="0" xfId="0" applyFont="1"/>
    <xf numFmtId="0" fontId="2" fillId="0" borderId="0" xfId="0" applyFont="1"/>
    <xf numFmtId="0" fontId="3" fillId="0" borderId="0" xfId="0" applyFont="1"/>
    <xf numFmtId="3" fontId="2" fillId="0" borderId="0" xfId="0" applyNumberFormat="1" applyFont="1"/>
    <xf numFmtId="3" fontId="3" fillId="0" borderId="0" xfId="0" applyNumberFormat="1" applyFont="1"/>
    <xf numFmtId="0" fontId="3" fillId="0" borderId="0" xfId="0" applyFont="1" applyAlignment="1">
      <alignment horizontal="center"/>
    </xf>
    <xf numFmtId="2" fontId="7" fillId="0" borderId="0" xfId="0" applyNumberFormat="1" applyFont="1"/>
    <xf numFmtId="0" fontId="7" fillId="0" borderId="0" xfId="0" applyFont="1"/>
    <xf numFmtId="3" fontId="7" fillId="0" borderId="0" xfId="0" applyNumberFormat="1" applyFont="1" applyAlignment="1">
      <alignment horizontal="right"/>
    </xf>
    <xf numFmtId="2" fontId="25" fillId="0" borderId="0" xfId="0" applyNumberFormat="1" applyFont="1"/>
    <xf numFmtId="0" fontId="3" fillId="0" borderId="0" xfId="0" applyFont="1" applyAlignment="1">
      <alignment horizontal="center" vertical="center"/>
    </xf>
    <xf numFmtId="0" fontId="6" fillId="0" borderId="0" xfId="0" applyFont="1"/>
    <xf numFmtId="0" fontId="1" fillId="0" borderId="0" xfId="0" applyFont="1" applyAlignment="1">
      <alignment horizontal="right" vertical="center" textRotation="90" wrapText="1"/>
    </xf>
    <xf numFmtId="0" fontId="5" fillId="0" borderId="0" xfId="0" applyFont="1" applyAlignment="1">
      <alignment vertical="center"/>
    </xf>
    <xf numFmtId="0" fontId="2" fillId="0" borderId="0" xfId="0" applyFont="1" applyAlignment="1">
      <alignment vertical="center"/>
    </xf>
    <xf numFmtId="0" fontId="5" fillId="0" borderId="0" xfId="0" applyFont="1" applyAlignment="1">
      <alignment wrapText="1"/>
    </xf>
    <xf numFmtId="0" fontId="1" fillId="0" borderId="0" xfId="0" applyFont="1" applyAlignment="1">
      <alignment horizontal="center" vertical="center" textRotation="90"/>
    </xf>
    <xf numFmtId="3" fontId="1" fillId="0" borderId="0" xfId="0" applyNumberFormat="1" applyFont="1" applyAlignment="1">
      <alignment horizontal="center" vertical="center" textRotation="90" wrapText="1"/>
    </xf>
    <xf numFmtId="2" fontId="26" fillId="0" borderId="0" xfId="0" applyNumberFormat="1" applyFont="1" applyAlignment="1">
      <alignment horizontal="right" vertical="center" textRotation="90" wrapText="1"/>
    </xf>
    <xf numFmtId="0" fontId="3" fillId="0" borderId="0" xfId="0" applyFont="1" applyAlignment="1">
      <alignment vertical="top"/>
    </xf>
    <xf numFmtId="0" fontId="2" fillId="0" borderId="0" xfId="0" applyFont="1" applyAlignment="1">
      <alignment vertical="top"/>
    </xf>
    <xf numFmtId="3" fontId="3" fillId="0" borderId="0" xfId="0" applyNumberFormat="1" applyFont="1" applyAlignment="1">
      <alignment horizontal="center"/>
    </xf>
    <xf numFmtId="0" fontId="1" fillId="0" borderId="0" xfId="0" applyFont="1" applyAlignment="1">
      <alignment horizontal="center" vertical="center" textRotation="90" wrapText="1"/>
    </xf>
    <xf numFmtId="0" fontId="26" fillId="0" borderId="0" xfId="0" applyFont="1" applyAlignment="1">
      <alignment horizontal="right" vertical="center" textRotation="90" wrapText="1"/>
    </xf>
    <xf numFmtId="2" fontId="3" fillId="0" borderId="0" xfId="0" applyNumberFormat="1" applyFont="1"/>
    <xf numFmtId="0" fontId="1" fillId="0" borderId="0" xfId="0" applyFont="1" applyAlignment="1">
      <alignment horizontal="center" vertical="center"/>
    </xf>
    <xf numFmtId="3" fontId="7" fillId="0" borderId="0" xfId="0" applyNumberFormat="1" applyFont="1" applyAlignment="1">
      <alignment horizontal="center"/>
    </xf>
    <xf numFmtId="0" fontId="22" fillId="0" borderId="0" xfId="0" applyFont="1"/>
    <xf numFmtId="3" fontId="0" fillId="0" borderId="0" xfId="0" applyNumberFormat="1"/>
    <xf numFmtId="3" fontId="31" fillId="0" borderId="0" xfId="47" applyNumberFormat="1" applyFont="1"/>
    <xf numFmtId="0" fontId="20" fillId="0" borderId="0" xfId="0" applyFont="1"/>
    <xf numFmtId="0" fontId="30" fillId="0" borderId="0" xfId="0" applyFont="1"/>
    <xf numFmtId="0" fontId="28" fillId="0" borderId="0" xfId="0" applyFont="1" applyAlignment="1">
      <alignment vertical="top"/>
    </xf>
    <xf numFmtId="0" fontId="5" fillId="0" borderId="0" xfId="0" applyFont="1"/>
    <xf numFmtId="3" fontId="3" fillId="0" borderId="0" xfId="1" applyNumberFormat="1" applyFont="1" applyFill="1" applyBorder="1"/>
    <xf numFmtId="3" fontId="2" fillId="0" borderId="0" xfId="1" applyNumberFormat="1" applyFont="1" applyFill="1" applyBorder="1" applyAlignment="1">
      <alignment horizontal="center" vertical="center" textRotation="90"/>
    </xf>
    <xf numFmtId="3" fontId="2" fillId="0" borderId="0" xfId="1" applyNumberFormat="1" applyFont="1" applyFill="1" applyBorder="1"/>
    <xf numFmtId="3" fontId="33" fillId="0" borderId="0" xfId="0" applyNumberFormat="1" applyFont="1" applyAlignment="1">
      <alignment horizontal="right" wrapText="1" readingOrder="1"/>
    </xf>
    <xf numFmtId="3" fontId="25" fillId="0" borderId="0" xfId="0" applyNumberFormat="1" applyFont="1" applyAlignment="1">
      <alignment horizontal="right"/>
    </xf>
    <xf numFmtId="3" fontId="34" fillId="0" borderId="0" xfId="0" applyNumberFormat="1" applyFont="1" applyAlignment="1">
      <alignment horizontal="right" wrapText="1" readingOrder="1"/>
    </xf>
    <xf numFmtId="3" fontId="0" fillId="0" borderId="0" xfId="0" applyNumberFormat="1" applyAlignment="1">
      <alignment horizontal="right"/>
    </xf>
    <xf numFmtId="3" fontId="1" fillId="0" borderId="0" xfId="0" applyNumberFormat="1" applyFont="1" applyAlignment="1">
      <alignment horizontal="right"/>
    </xf>
    <xf numFmtId="3" fontId="29" fillId="0" borderId="0" xfId="0" applyNumberFormat="1" applyFont="1" applyAlignment="1">
      <alignment horizontal="right" wrapText="1" readingOrder="1"/>
    </xf>
    <xf numFmtId="3" fontId="35" fillId="0" borderId="0" xfId="0" applyNumberFormat="1" applyFont="1"/>
    <xf numFmtId="3" fontId="1" fillId="0" borderId="0" xfId="0" applyNumberFormat="1" applyFont="1"/>
    <xf numFmtId="3" fontId="26" fillId="0" borderId="0" xfId="0" applyNumberFormat="1" applyFont="1" applyAlignment="1">
      <alignment horizontal="right"/>
    </xf>
    <xf numFmtId="3" fontId="29" fillId="0" borderId="0" xfId="0" applyNumberFormat="1" applyFont="1" applyAlignment="1">
      <alignment wrapText="1" readingOrder="1"/>
    </xf>
    <xf numFmtId="3" fontId="1" fillId="0" borderId="0" xfId="0" applyNumberFormat="1" applyFont="1" applyAlignment="1">
      <alignment horizontal="center" vertical="center" textRotation="90"/>
    </xf>
    <xf numFmtId="3" fontId="32" fillId="0" borderId="0" xfId="0" applyNumberFormat="1" applyFont="1" applyAlignment="1">
      <alignment horizontal="right"/>
    </xf>
    <xf numFmtId="0" fontId="0" fillId="0" borderId="0" xfId="0" applyAlignment="1">
      <alignment wrapText="1"/>
    </xf>
    <xf numFmtId="0" fontId="0" fillId="0" borderId="0" xfId="0" applyAlignment="1">
      <alignment vertical="top" wrapText="1"/>
    </xf>
    <xf numFmtId="164" fontId="30" fillId="0" borderId="0" xfId="0" applyNumberFormat="1" applyFont="1" applyAlignment="1">
      <alignment horizontal="left"/>
    </xf>
    <xf numFmtId="0" fontId="29" fillId="0" borderId="0" xfId="0" applyFont="1" applyAlignment="1">
      <alignment vertical="top" wrapText="1"/>
    </xf>
    <xf numFmtId="0" fontId="29" fillId="0" borderId="0" xfId="0" applyFont="1" applyAlignment="1">
      <alignment vertical="top"/>
    </xf>
    <xf numFmtId="0" fontId="28" fillId="0" borderId="0" xfId="0" applyFont="1" applyAlignment="1">
      <alignment vertical="top"/>
    </xf>
    <xf numFmtId="0" fontId="5" fillId="0" borderId="0" xfId="0" applyFont="1" applyAlignment="1"/>
    <xf numFmtId="0" fontId="0" fillId="0" borderId="0" xfId="0" applyAlignment="1"/>
    <xf numFmtId="0" fontId="1" fillId="0" borderId="0" xfId="0" applyFont="1" applyAlignment="1"/>
    <xf numFmtId="0" fontId="30" fillId="0" borderId="0" xfId="0" applyFont="1" applyAlignment="1"/>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B19AADE6-C36E-438E-AAA7-C0AB93415A55}"/>
    <cellStyle name="Normal 2 2" xfId="46" xr:uid="{69F876AE-D42B-4C23-9580-E889F26F1896}"/>
    <cellStyle name="Normal 2 2 2" xfId="49" xr:uid="{B20E2775-C879-47CB-932F-6414FFFB58A9}"/>
    <cellStyle name="Normal 2 3" xfId="45" xr:uid="{D920F08C-9C6F-4DA8-8172-CC4B88AB162E}"/>
    <cellStyle name="Normal 3" xfId="44" xr:uid="{0CF54415-C60F-4EF2-9D66-AEC7BD4A88E7}"/>
    <cellStyle name="Normal 3 2" xfId="48" xr:uid="{F74EE427-8656-440D-9EDD-E85463A6BB10}"/>
    <cellStyle name="Normal 4" xfId="47" xr:uid="{B464EE98-7E36-4118-A328-8000D3331068}"/>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17</xdr:row>
      <xdr:rowOff>0</xdr:rowOff>
    </xdr:from>
    <xdr:ext cx="7620" cy="30480"/>
    <xdr:pic>
      <xdr:nvPicPr>
        <xdr:cNvPr id="224" name="Picture 223" descr="null">
          <a:extLst>
            <a:ext uri="{FF2B5EF4-FFF2-40B4-BE49-F238E27FC236}">
              <a16:creationId xmlns:a16="http://schemas.microsoft.com/office/drawing/2014/main" id="{46C3AA21-8600-4070-8DEC-3CEB17A1C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5" name="Picture 1" descr="null">
          <a:extLst>
            <a:ext uri="{FF2B5EF4-FFF2-40B4-BE49-F238E27FC236}">
              <a16:creationId xmlns:a16="http://schemas.microsoft.com/office/drawing/2014/main" id="{B7877FE4-4E64-45A9-A2DC-FD3713232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6" name="Picture 1" descr="null">
          <a:extLst>
            <a:ext uri="{FF2B5EF4-FFF2-40B4-BE49-F238E27FC236}">
              <a16:creationId xmlns:a16="http://schemas.microsoft.com/office/drawing/2014/main" id="{B3C84999-AD75-4CBD-B34D-63DA2489D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7" name="Picture 1" descr="null">
          <a:extLst>
            <a:ext uri="{FF2B5EF4-FFF2-40B4-BE49-F238E27FC236}">
              <a16:creationId xmlns:a16="http://schemas.microsoft.com/office/drawing/2014/main" id="{E1CD1E9F-CE70-43C5-8DDA-E34C5C718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8" name="Picture 1" descr="null">
          <a:extLst>
            <a:ext uri="{FF2B5EF4-FFF2-40B4-BE49-F238E27FC236}">
              <a16:creationId xmlns:a16="http://schemas.microsoft.com/office/drawing/2014/main" id="{CABD985C-72CF-45AC-A162-E07EAA1A5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29" name="Picture 1" descr="null">
          <a:extLst>
            <a:ext uri="{FF2B5EF4-FFF2-40B4-BE49-F238E27FC236}">
              <a16:creationId xmlns:a16="http://schemas.microsoft.com/office/drawing/2014/main" id="{DF3ACC86-0174-4F9F-A11A-2E008EF64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0" name="Picture 1" descr="null">
          <a:extLst>
            <a:ext uri="{FF2B5EF4-FFF2-40B4-BE49-F238E27FC236}">
              <a16:creationId xmlns:a16="http://schemas.microsoft.com/office/drawing/2014/main" id="{8A91AC03-8682-43F1-B478-E58256EF2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1" name="Picture 1" descr="null">
          <a:extLst>
            <a:ext uri="{FF2B5EF4-FFF2-40B4-BE49-F238E27FC236}">
              <a16:creationId xmlns:a16="http://schemas.microsoft.com/office/drawing/2014/main" id="{7273E5E2-7433-4943-B380-D0F530252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2" name="Picture 1" descr="null">
          <a:extLst>
            <a:ext uri="{FF2B5EF4-FFF2-40B4-BE49-F238E27FC236}">
              <a16:creationId xmlns:a16="http://schemas.microsoft.com/office/drawing/2014/main" id="{1E3B01D5-6AD1-497D-B3C5-AEDC9D4FF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3" name="Picture 1" descr="null">
          <a:extLst>
            <a:ext uri="{FF2B5EF4-FFF2-40B4-BE49-F238E27FC236}">
              <a16:creationId xmlns:a16="http://schemas.microsoft.com/office/drawing/2014/main" id="{3F027FC7-88BE-4645-96CC-B9CAF92A6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4" name="Picture 1" descr="null">
          <a:extLst>
            <a:ext uri="{FF2B5EF4-FFF2-40B4-BE49-F238E27FC236}">
              <a16:creationId xmlns:a16="http://schemas.microsoft.com/office/drawing/2014/main" id="{927F2FA3-8710-406C-809B-85420C88F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5" name="Picture 1" descr="null">
          <a:extLst>
            <a:ext uri="{FF2B5EF4-FFF2-40B4-BE49-F238E27FC236}">
              <a16:creationId xmlns:a16="http://schemas.microsoft.com/office/drawing/2014/main" id="{DBB5FE42-FF23-4EA1-BB99-8960F5D62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6" name="Picture 1" descr="null">
          <a:extLst>
            <a:ext uri="{FF2B5EF4-FFF2-40B4-BE49-F238E27FC236}">
              <a16:creationId xmlns:a16="http://schemas.microsoft.com/office/drawing/2014/main" id="{F27F721F-DAA1-416A-AE69-0F3A515A3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7" name="Picture 1" descr="null">
          <a:extLst>
            <a:ext uri="{FF2B5EF4-FFF2-40B4-BE49-F238E27FC236}">
              <a16:creationId xmlns:a16="http://schemas.microsoft.com/office/drawing/2014/main" id="{446783C7-05DA-4BDB-A72D-FD90F20B1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8" name="Picture 1" descr="null">
          <a:extLst>
            <a:ext uri="{FF2B5EF4-FFF2-40B4-BE49-F238E27FC236}">
              <a16:creationId xmlns:a16="http://schemas.microsoft.com/office/drawing/2014/main" id="{E50D913A-6151-43AC-B7EA-E3956CC3B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39" name="Picture 1" descr="null">
          <a:extLst>
            <a:ext uri="{FF2B5EF4-FFF2-40B4-BE49-F238E27FC236}">
              <a16:creationId xmlns:a16="http://schemas.microsoft.com/office/drawing/2014/main" id="{96F58310-021B-42AA-9B1D-E4B310E69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0" name="Picture 1" descr="null">
          <a:extLst>
            <a:ext uri="{FF2B5EF4-FFF2-40B4-BE49-F238E27FC236}">
              <a16:creationId xmlns:a16="http://schemas.microsoft.com/office/drawing/2014/main" id="{3B2A8410-AB70-4458-ABB8-7E644BCE9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1" name="Picture 1" descr="null">
          <a:extLst>
            <a:ext uri="{FF2B5EF4-FFF2-40B4-BE49-F238E27FC236}">
              <a16:creationId xmlns:a16="http://schemas.microsoft.com/office/drawing/2014/main" id="{9DA3249B-7236-426E-90E9-FB0F0A8E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2" name="Picture 1" descr="null">
          <a:extLst>
            <a:ext uri="{FF2B5EF4-FFF2-40B4-BE49-F238E27FC236}">
              <a16:creationId xmlns:a16="http://schemas.microsoft.com/office/drawing/2014/main" id="{EE1174E4-6D4A-468B-9F60-88D2EFD0C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3" name="Picture 1" descr="null">
          <a:extLst>
            <a:ext uri="{FF2B5EF4-FFF2-40B4-BE49-F238E27FC236}">
              <a16:creationId xmlns:a16="http://schemas.microsoft.com/office/drawing/2014/main" id="{D7963B68-CE9A-41B2-8B5D-5A7B1FB06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4" name="Picture 1" descr="null">
          <a:extLst>
            <a:ext uri="{FF2B5EF4-FFF2-40B4-BE49-F238E27FC236}">
              <a16:creationId xmlns:a16="http://schemas.microsoft.com/office/drawing/2014/main" id="{0BF67FB8-3865-4DEE-9724-A52E697A1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5" name="Picture 1" descr="null">
          <a:extLst>
            <a:ext uri="{FF2B5EF4-FFF2-40B4-BE49-F238E27FC236}">
              <a16:creationId xmlns:a16="http://schemas.microsoft.com/office/drawing/2014/main" id="{B1451DA9-4378-4489-85A3-36147EB0B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6" name="Picture 1" descr="null">
          <a:extLst>
            <a:ext uri="{FF2B5EF4-FFF2-40B4-BE49-F238E27FC236}">
              <a16:creationId xmlns:a16="http://schemas.microsoft.com/office/drawing/2014/main" id="{B9F619DB-D99C-4EA5-8156-A2AD57274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7" name="Picture 1" descr="null">
          <a:extLst>
            <a:ext uri="{FF2B5EF4-FFF2-40B4-BE49-F238E27FC236}">
              <a16:creationId xmlns:a16="http://schemas.microsoft.com/office/drawing/2014/main" id="{720533DD-2983-4678-93EC-05965C7E1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8" name="Picture 1" descr="null">
          <a:extLst>
            <a:ext uri="{FF2B5EF4-FFF2-40B4-BE49-F238E27FC236}">
              <a16:creationId xmlns:a16="http://schemas.microsoft.com/office/drawing/2014/main" id="{8F29737C-670D-430C-AAD6-47DF18482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49" name="Picture 1" descr="null">
          <a:extLst>
            <a:ext uri="{FF2B5EF4-FFF2-40B4-BE49-F238E27FC236}">
              <a16:creationId xmlns:a16="http://schemas.microsoft.com/office/drawing/2014/main" id="{9D26B7CB-D11A-4F71-BF09-03EDECFCF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0" name="Picture 1" descr="null">
          <a:extLst>
            <a:ext uri="{FF2B5EF4-FFF2-40B4-BE49-F238E27FC236}">
              <a16:creationId xmlns:a16="http://schemas.microsoft.com/office/drawing/2014/main" id="{B922AA4D-8B42-4E9E-B148-FF63113B1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1" name="Picture 1" descr="null">
          <a:extLst>
            <a:ext uri="{FF2B5EF4-FFF2-40B4-BE49-F238E27FC236}">
              <a16:creationId xmlns:a16="http://schemas.microsoft.com/office/drawing/2014/main" id="{0B648C18-6A99-4E80-A2C2-90FC85471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2" name="Picture 1" descr="null">
          <a:extLst>
            <a:ext uri="{FF2B5EF4-FFF2-40B4-BE49-F238E27FC236}">
              <a16:creationId xmlns:a16="http://schemas.microsoft.com/office/drawing/2014/main" id="{DCD70B9F-C872-41E7-980D-C0735B65F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3" name="Picture 1" descr="null">
          <a:extLst>
            <a:ext uri="{FF2B5EF4-FFF2-40B4-BE49-F238E27FC236}">
              <a16:creationId xmlns:a16="http://schemas.microsoft.com/office/drawing/2014/main" id="{C0FA14B8-38A8-4753-9542-F15B38E40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4" name="Picture 1" descr="null">
          <a:extLst>
            <a:ext uri="{FF2B5EF4-FFF2-40B4-BE49-F238E27FC236}">
              <a16:creationId xmlns:a16="http://schemas.microsoft.com/office/drawing/2014/main" id="{0485AA4A-5E61-44C4-BA6A-CA8A75A3E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5" name="Picture 1" descr="null">
          <a:extLst>
            <a:ext uri="{FF2B5EF4-FFF2-40B4-BE49-F238E27FC236}">
              <a16:creationId xmlns:a16="http://schemas.microsoft.com/office/drawing/2014/main" id="{45A39CCD-8481-4EF5-A163-424968BCC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6" name="Picture 1" descr="null">
          <a:extLst>
            <a:ext uri="{FF2B5EF4-FFF2-40B4-BE49-F238E27FC236}">
              <a16:creationId xmlns:a16="http://schemas.microsoft.com/office/drawing/2014/main" id="{9FD5F237-6E31-4633-A2E7-80378A63A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7" name="Picture 1" descr="null">
          <a:extLst>
            <a:ext uri="{FF2B5EF4-FFF2-40B4-BE49-F238E27FC236}">
              <a16:creationId xmlns:a16="http://schemas.microsoft.com/office/drawing/2014/main" id="{07EC3BDF-CE9B-4C1E-B4A0-B68FA7C74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8" name="Picture 1" descr="null">
          <a:extLst>
            <a:ext uri="{FF2B5EF4-FFF2-40B4-BE49-F238E27FC236}">
              <a16:creationId xmlns:a16="http://schemas.microsoft.com/office/drawing/2014/main" id="{58015407-EECD-4687-8380-7DB31A7E5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59" name="Picture 1" descr="null">
          <a:extLst>
            <a:ext uri="{FF2B5EF4-FFF2-40B4-BE49-F238E27FC236}">
              <a16:creationId xmlns:a16="http://schemas.microsoft.com/office/drawing/2014/main" id="{05C5BDED-3F63-4BDB-836B-719C94403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0" name="Picture 1" descr="null">
          <a:extLst>
            <a:ext uri="{FF2B5EF4-FFF2-40B4-BE49-F238E27FC236}">
              <a16:creationId xmlns:a16="http://schemas.microsoft.com/office/drawing/2014/main" id="{CCB40D1B-F969-4AA2-A036-DAC4CF09A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1" name="Picture 1" descr="null">
          <a:extLst>
            <a:ext uri="{FF2B5EF4-FFF2-40B4-BE49-F238E27FC236}">
              <a16:creationId xmlns:a16="http://schemas.microsoft.com/office/drawing/2014/main" id="{A823292A-DAA6-455D-BEE2-63A0A8E9F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2" name="Picture 1" descr="null">
          <a:extLst>
            <a:ext uri="{FF2B5EF4-FFF2-40B4-BE49-F238E27FC236}">
              <a16:creationId xmlns:a16="http://schemas.microsoft.com/office/drawing/2014/main" id="{AC16A47E-37B2-4A91-92CC-EDA111256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3" name="Picture 1" descr="null">
          <a:extLst>
            <a:ext uri="{FF2B5EF4-FFF2-40B4-BE49-F238E27FC236}">
              <a16:creationId xmlns:a16="http://schemas.microsoft.com/office/drawing/2014/main" id="{ACB6CF5D-190F-436F-A842-E6215A317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4" name="Picture 1" descr="null">
          <a:extLst>
            <a:ext uri="{FF2B5EF4-FFF2-40B4-BE49-F238E27FC236}">
              <a16:creationId xmlns:a16="http://schemas.microsoft.com/office/drawing/2014/main" id="{38F66A95-8E58-441A-9E70-7B3B7068D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5" name="Picture 1" descr="null">
          <a:extLst>
            <a:ext uri="{FF2B5EF4-FFF2-40B4-BE49-F238E27FC236}">
              <a16:creationId xmlns:a16="http://schemas.microsoft.com/office/drawing/2014/main" id="{1A0603B8-59B2-466B-92CA-2FF5067BF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6" name="Picture 1" descr="null">
          <a:extLst>
            <a:ext uri="{FF2B5EF4-FFF2-40B4-BE49-F238E27FC236}">
              <a16:creationId xmlns:a16="http://schemas.microsoft.com/office/drawing/2014/main" id="{8C04604C-B95A-46CB-8CF4-52D8B7E3B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7" name="Picture 1" descr="null">
          <a:extLst>
            <a:ext uri="{FF2B5EF4-FFF2-40B4-BE49-F238E27FC236}">
              <a16:creationId xmlns:a16="http://schemas.microsoft.com/office/drawing/2014/main" id="{FC87E179-ED1A-476B-8A18-70231D067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8" name="Picture 1" descr="null">
          <a:extLst>
            <a:ext uri="{FF2B5EF4-FFF2-40B4-BE49-F238E27FC236}">
              <a16:creationId xmlns:a16="http://schemas.microsoft.com/office/drawing/2014/main" id="{25B31453-5E9A-4447-A2BE-DE11352A9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69" name="Picture 1" descr="null">
          <a:extLst>
            <a:ext uri="{FF2B5EF4-FFF2-40B4-BE49-F238E27FC236}">
              <a16:creationId xmlns:a16="http://schemas.microsoft.com/office/drawing/2014/main" id="{D5A7559F-5CD6-482C-BEFE-57BE636F9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70" name="Picture 1" descr="null">
          <a:extLst>
            <a:ext uri="{FF2B5EF4-FFF2-40B4-BE49-F238E27FC236}">
              <a16:creationId xmlns:a16="http://schemas.microsoft.com/office/drawing/2014/main" id="{533B9FAE-1208-4EEC-BC65-F4064EF85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71" name="Picture 1" descr="null">
          <a:extLst>
            <a:ext uri="{FF2B5EF4-FFF2-40B4-BE49-F238E27FC236}">
              <a16:creationId xmlns:a16="http://schemas.microsoft.com/office/drawing/2014/main" id="{27514569-7DA4-4BC9-ACBF-1384BBB04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424815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272" name="Picture 1" descr="null">
          <a:extLst>
            <a:ext uri="{FF2B5EF4-FFF2-40B4-BE49-F238E27FC236}">
              <a16:creationId xmlns:a16="http://schemas.microsoft.com/office/drawing/2014/main" id="{3D974CD1-CF92-462A-BB5A-B8AD2FD61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3" name="Picture 1" descr="null">
          <a:extLst>
            <a:ext uri="{FF2B5EF4-FFF2-40B4-BE49-F238E27FC236}">
              <a16:creationId xmlns:a16="http://schemas.microsoft.com/office/drawing/2014/main" id="{34060F7B-EDF9-4567-82AC-4BB7F3978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4" name="Picture 1" descr="null">
          <a:extLst>
            <a:ext uri="{FF2B5EF4-FFF2-40B4-BE49-F238E27FC236}">
              <a16:creationId xmlns:a16="http://schemas.microsoft.com/office/drawing/2014/main" id="{4653AFDA-B407-4AA8-AECB-7A06524FC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5" name="Picture 1" descr="null">
          <a:extLst>
            <a:ext uri="{FF2B5EF4-FFF2-40B4-BE49-F238E27FC236}">
              <a16:creationId xmlns:a16="http://schemas.microsoft.com/office/drawing/2014/main" id="{44061303-73D6-4322-ABAA-5B16BBAAF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6" name="Picture 1" descr="null">
          <a:extLst>
            <a:ext uri="{FF2B5EF4-FFF2-40B4-BE49-F238E27FC236}">
              <a16:creationId xmlns:a16="http://schemas.microsoft.com/office/drawing/2014/main" id="{F0F2175D-F7D7-4364-A713-97EBE2CAF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77" name="Picture 1" descr="null">
          <a:extLst>
            <a:ext uri="{FF2B5EF4-FFF2-40B4-BE49-F238E27FC236}">
              <a16:creationId xmlns:a16="http://schemas.microsoft.com/office/drawing/2014/main" id="{C9546025-267B-4809-9075-A6C87A400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278" name="Picture 1" descr="null">
          <a:extLst>
            <a:ext uri="{FF2B5EF4-FFF2-40B4-BE49-F238E27FC236}">
              <a16:creationId xmlns:a16="http://schemas.microsoft.com/office/drawing/2014/main" id="{40CCBB41-8005-48EB-AA08-2756F03AE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79" name="Picture 1" descr="null">
          <a:extLst>
            <a:ext uri="{FF2B5EF4-FFF2-40B4-BE49-F238E27FC236}">
              <a16:creationId xmlns:a16="http://schemas.microsoft.com/office/drawing/2014/main" id="{E1B449F4-898A-49CD-B810-8F2A970AF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0" name="Picture 1" descr="null">
          <a:extLst>
            <a:ext uri="{FF2B5EF4-FFF2-40B4-BE49-F238E27FC236}">
              <a16:creationId xmlns:a16="http://schemas.microsoft.com/office/drawing/2014/main" id="{1DA5FE58-EA63-45CC-BD43-BF4BC446B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1" name="Picture 1" descr="null">
          <a:extLst>
            <a:ext uri="{FF2B5EF4-FFF2-40B4-BE49-F238E27FC236}">
              <a16:creationId xmlns:a16="http://schemas.microsoft.com/office/drawing/2014/main" id="{8F0A4DBB-6F06-4E92-A25C-FEE02D40B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2" name="Picture 1" descr="null">
          <a:extLst>
            <a:ext uri="{FF2B5EF4-FFF2-40B4-BE49-F238E27FC236}">
              <a16:creationId xmlns:a16="http://schemas.microsoft.com/office/drawing/2014/main" id="{DAA15C65-DC83-4B43-A95A-CCB3BA91E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3" name="Picture 1" descr="null">
          <a:extLst>
            <a:ext uri="{FF2B5EF4-FFF2-40B4-BE49-F238E27FC236}">
              <a16:creationId xmlns:a16="http://schemas.microsoft.com/office/drawing/2014/main" id="{263ABEFE-38DA-4427-BD3A-DC6B04A1B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4" name="Picture 1" descr="null">
          <a:extLst>
            <a:ext uri="{FF2B5EF4-FFF2-40B4-BE49-F238E27FC236}">
              <a16:creationId xmlns:a16="http://schemas.microsoft.com/office/drawing/2014/main" id="{80595693-2EAE-4FAB-AED3-38E1107C3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85" name="Picture 1" descr="null">
          <a:extLst>
            <a:ext uri="{FF2B5EF4-FFF2-40B4-BE49-F238E27FC236}">
              <a16:creationId xmlns:a16="http://schemas.microsoft.com/office/drawing/2014/main" id="{8274AAD6-245D-4AC9-B994-338CDE82C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286" name="Picture 1" descr="null">
          <a:extLst>
            <a:ext uri="{FF2B5EF4-FFF2-40B4-BE49-F238E27FC236}">
              <a16:creationId xmlns:a16="http://schemas.microsoft.com/office/drawing/2014/main" id="{41359C2D-1DDD-41AB-B659-8417E16CA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87" name="Picture 1" descr="null">
          <a:extLst>
            <a:ext uri="{FF2B5EF4-FFF2-40B4-BE49-F238E27FC236}">
              <a16:creationId xmlns:a16="http://schemas.microsoft.com/office/drawing/2014/main" id="{661155C6-D440-4D13-8960-E2BA8E8A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88" name="Picture 1" descr="null">
          <a:extLst>
            <a:ext uri="{FF2B5EF4-FFF2-40B4-BE49-F238E27FC236}">
              <a16:creationId xmlns:a16="http://schemas.microsoft.com/office/drawing/2014/main" id="{84293686-D66C-4153-8ED9-3736245A9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89" name="Picture 1" descr="null">
          <a:extLst>
            <a:ext uri="{FF2B5EF4-FFF2-40B4-BE49-F238E27FC236}">
              <a16:creationId xmlns:a16="http://schemas.microsoft.com/office/drawing/2014/main" id="{08A1108E-37D5-4771-9F34-A5A7F475D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0" name="Picture 1" descr="null">
          <a:extLst>
            <a:ext uri="{FF2B5EF4-FFF2-40B4-BE49-F238E27FC236}">
              <a16:creationId xmlns:a16="http://schemas.microsoft.com/office/drawing/2014/main" id="{AB3FED67-089E-41D0-AFB5-E88030211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1" name="Picture 1" descr="null">
          <a:extLst>
            <a:ext uri="{FF2B5EF4-FFF2-40B4-BE49-F238E27FC236}">
              <a16:creationId xmlns:a16="http://schemas.microsoft.com/office/drawing/2014/main" id="{0F09F4EA-D806-458F-9394-44C267AF4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2" name="Picture 1" descr="null">
          <a:extLst>
            <a:ext uri="{FF2B5EF4-FFF2-40B4-BE49-F238E27FC236}">
              <a16:creationId xmlns:a16="http://schemas.microsoft.com/office/drawing/2014/main" id="{3EF55FEC-13E2-4F39-813B-0A42F113A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3" name="Picture 1" descr="null">
          <a:extLst>
            <a:ext uri="{FF2B5EF4-FFF2-40B4-BE49-F238E27FC236}">
              <a16:creationId xmlns:a16="http://schemas.microsoft.com/office/drawing/2014/main" id="{67BA2F50-B135-46A4-BF35-E8E55123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4" name="Picture 1" descr="null">
          <a:extLst>
            <a:ext uri="{FF2B5EF4-FFF2-40B4-BE49-F238E27FC236}">
              <a16:creationId xmlns:a16="http://schemas.microsoft.com/office/drawing/2014/main" id="{9804EE8D-959A-4350-8203-648EEC397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5" name="Picture 1" descr="null">
          <a:extLst>
            <a:ext uri="{FF2B5EF4-FFF2-40B4-BE49-F238E27FC236}">
              <a16:creationId xmlns:a16="http://schemas.microsoft.com/office/drawing/2014/main" id="{D39A6A58-3354-45DC-B1F7-46BD00F73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6" name="Picture 1" descr="null">
          <a:extLst>
            <a:ext uri="{FF2B5EF4-FFF2-40B4-BE49-F238E27FC236}">
              <a16:creationId xmlns:a16="http://schemas.microsoft.com/office/drawing/2014/main" id="{E3B2A9A1-F319-429A-B9A2-F20ADA245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297" name="Picture 1" descr="null">
          <a:extLst>
            <a:ext uri="{FF2B5EF4-FFF2-40B4-BE49-F238E27FC236}">
              <a16:creationId xmlns:a16="http://schemas.microsoft.com/office/drawing/2014/main" id="{196D9C75-47B0-44BC-83E1-B453BEF20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298" name="Picture 1" descr="null">
          <a:extLst>
            <a:ext uri="{FF2B5EF4-FFF2-40B4-BE49-F238E27FC236}">
              <a16:creationId xmlns:a16="http://schemas.microsoft.com/office/drawing/2014/main" id="{534F9C46-F03E-40E0-899C-CF9796CF4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299" name="Picture 1" descr="null">
          <a:extLst>
            <a:ext uri="{FF2B5EF4-FFF2-40B4-BE49-F238E27FC236}">
              <a16:creationId xmlns:a16="http://schemas.microsoft.com/office/drawing/2014/main" id="{053C8206-15CD-4FC2-961C-020781476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0" name="Picture 1" descr="null">
          <a:extLst>
            <a:ext uri="{FF2B5EF4-FFF2-40B4-BE49-F238E27FC236}">
              <a16:creationId xmlns:a16="http://schemas.microsoft.com/office/drawing/2014/main" id="{76AD5679-1E5C-434A-9BCE-F73C43B8E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1" name="Picture 1" descr="null">
          <a:extLst>
            <a:ext uri="{FF2B5EF4-FFF2-40B4-BE49-F238E27FC236}">
              <a16:creationId xmlns:a16="http://schemas.microsoft.com/office/drawing/2014/main" id="{1584A3CB-6126-404D-AE47-5071C1682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2" name="Picture 1" descr="null">
          <a:extLst>
            <a:ext uri="{FF2B5EF4-FFF2-40B4-BE49-F238E27FC236}">
              <a16:creationId xmlns:a16="http://schemas.microsoft.com/office/drawing/2014/main" id="{659CBF43-812C-4BE1-BFF9-88D732FE5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3" name="Picture 1" descr="null">
          <a:extLst>
            <a:ext uri="{FF2B5EF4-FFF2-40B4-BE49-F238E27FC236}">
              <a16:creationId xmlns:a16="http://schemas.microsoft.com/office/drawing/2014/main" id="{AB384F26-235B-4025-8D5D-6ACF783A0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4" name="Picture 1" descr="null">
          <a:extLst>
            <a:ext uri="{FF2B5EF4-FFF2-40B4-BE49-F238E27FC236}">
              <a16:creationId xmlns:a16="http://schemas.microsoft.com/office/drawing/2014/main" id="{A56B70BD-14C1-4F61-84EC-7227183AA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05" name="Picture 1" descr="null">
          <a:extLst>
            <a:ext uri="{FF2B5EF4-FFF2-40B4-BE49-F238E27FC236}">
              <a16:creationId xmlns:a16="http://schemas.microsoft.com/office/drawing/2014/main" id="{E0933947-250E-4944-9F18-5285DC716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306" name="Picture 1" descr="null">
          <a:extLst>
            <a:ext uri="{FF2B5EF4-FFF2-40B4-BE49-F238E27FC236}">
              <a16:creationId xmlns:a16="http://schemas.microsoft.com/office/drawing/2014/main" id="{4B0E41A8-2090-47BA-8444-C7E165DB6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07" name="Picture 1" descr="null">
          <a:extLst>
            <a:ext uri="{FF2B5EF4-FFF2-40B4-BE49-F238E27FC236}">
              <a16:creationId xmlns:a16="http://schemas.microsoft.com/office/drawing/2014/main" id="{BDAD4F66-84F1-49C1-84C2-899872C0F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08" name="Picture 1" descr="null">
          <a:extLst>
            <a:ext uri="{FF2B5EF4-FFF2-40B4-BE49-F238E27FC236}">
              <a16:creationId xmlns:a16="http://schemas.microsoft.com/office/drawing/2014/main" id="{06107F31-A563-48E2-B5FB-5B6121812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09" name="Picture 1" descr="null">
          <a:extLst>
            <a:ext uri="{FF2B5EF4-FFF2-40B4-BE49-F238E27FC236}">
              <a16:creationId xmlns:a16="http://schemas.microsoft.com/office/drawing/2014/main" id="{9C94741C-43EF-41C8-83D8-D7C27F4A3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0" name="Picture 1" descr="null">
          <a:extLst>
            <a:ext uri="{FF2B5EF4-FFF2-40B4-BE49-F238E27FC236}">
              <a16:creationId xmlns:a16="http://schemas.microsoft.com/office/drawing/2014/main" id="{8057B9E9-0FBD-45BE-81E2-56EA4490B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1" name="Picture 1" descr="null">
          <a:extLst>
            <a:ext uri="{FF2B5EF4-FFF2-40B4-BE49-F238E27FC236}">
              <a16:creationId xmlns:a16="http://schemas.microsoft.com/office/drawing/2014/main" id="{AA97082C-65A2-408B-9ACE-19BDE656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2" name="Picture 1" descr="null">
          <a:extLst>
            <a:ext uri="{FF2B5EF4-FFF2-40B4-BE49-F238E27FC236}">
              <a16:creationId xmlns:a16="http://schemas.microsoft.com/office/drawing/2014/main" id="{4761D091-3170-4075-A1C3-C095431C8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3" name="Picture 1" descr="null">
          <a:extLst>
            <a:ext uri="{FF2B5EF4-FFF2-40B4-BE49-F238E27FC236}">
              <a16:creationId xmlns:a16="http://schemas.microsoft.com/office/drawing/2014/main" id="{081E6F93-F335-44C6-8552-D19FA2A44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4" name="Picture 1" descr="null">
          <a:extLst>
            <a:ext uri="{FF2B5EF4-FFF2-40B4-BE49-F238E27FC236}">
              <a16:creationId xmlns:a16="http://schemas.microsoft.com/office/drawing/2014/main" id="{22B62692-024C-4DAA-89E4-D2E5C67A2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5" name="Picture 1" descr="null">
          <a:extLst>
            <a:ext uri="{FF2B5EF4-FFF2-40B4-BE49-F238E27FC236}">
              <a16:creationId xmlns:a16="http://schemas.microsoft.com/office/drawing/2014/main" id="{5A007D1F-0A8C-450E-ADCE-2E3488AE6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6" name="Picture 1" descr="null">
          <a:extLst>
            <a:ext uri="{FF2B5EF4-FFF2-40B4-BE49-F238E27FC236}">
              <a16:creationId xmlns:a16="http://schemas.microsoft.com/office/drawing/2014/main" id="{A32D3710-4840-435F-AD01-668A9DE61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7" name="Picture 1" descr="null">
          <a:extLst>
            <a:ext uri="{FF2B5EF4-FFF2-40B4-BE49-F238E27FC236}">
              <a16:creationId xmlns:a16="http://schemas.microsoft.com/office/drawing/2014/main" id="{3E794E47-FD00-46B5-BFD5-6BA7DD26F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8" name="Picture 1" descr="null">
          <a:extLst>
            <a:ext uri="{FF2B5EF4-FFF2-40B4-BE49-F238E27FC236}">
              <a16:creationId xmlns:a16="http://schemas.microsoft.com/office/drawing/2014/main" id="{32CC7B5C-B595-40E5-A72B-BD36F8C13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19" name="Picture 1" descr="null">
          <a:extLst>
            <a:ext uri="{FF2B5EF4-FFF2-40B4-BE49-F238E27FC236}">
              <a16:creationId xmlns:a16="http://schemas.microsoft.com/office/drawing/2014/main" id="{2B94C1A7-B96A-4645-BCDB-E3CA42367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0" name="Picture 1" descr="null">
          <a:extLst>
            <a:ext uri="{FF2B5EF4-FFF2-40B4-BE49-F238E27FC236}">
              <a16:creationId xmlns:a16="http://schemas.microsoft.com/office/drawing/2014/main" id="{B7F74F9A-6DB9-4EF5-9DCA-D0AD4A9B5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1" name="Picture 1" descr="null">
          <a:extLst>
            <a:ext uri="{FF2B5EF4-FFF2-40B4-BE49-F238E27FC236}">
              <a16:creationId xmlns:a16="http://schemas.microsoft.com/office/drawing/2014/main" id="{86135ABD-E440-4DC2-B1AC-36D1B456C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2" name="Picture 1" descr="null">
          <a:extLst>
            <a:ext uri="{FF2B5EF4-FFF2-40B4-BE49-F238E27FC236}">
              <a16:creationId xmlns:a16="http://schemas.microsoft.com/office/drawing/2014/main" id="{8B793AE2-42B5-41FD-9549-030612B1B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3" name="Picture 1" descr="null">
          <a:extLst>
            <a:ext uri="{FF2B5EF4-FFF2-40B4-BE49-F238E27FC236}">
              <a16:creationId xmlns:a16="http://schemas.microsoft.com/office/drawing/2014/main" id="{580A67FB-856C-4616-8E79-A18997019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4" name="Picture 1" descr="null">
          <a:extLst>
            <a:ext uri="{FF2B5EF4-FFF2-40B4-BE49-F238E27FC236}">
              <a16:creationId xmlns:a16="http://schemas.microsoft.com/office/drawing/2014/main" id="{7B574EEF-9B2F-4DF5-A9DD-170C1037E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5" name="Picture 1" descr="null">
          <a:extLst>
            <a:ext uri="{FF2B5EF4-FFF2-40B4-BE49-F238E27FC236}">
              <a16:creationId xmlns:a16="http://schemas.microsoft.com/office/drawing/2014/main" id="{365E16E7-8927-4BD1-96BD-416DBCF30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6" name="Picture 1" descr="null">
          <a:extLst>
            <a:ext uri="{FF2B5EF4-FFF2-40B4-BE49-F238E27FC236}">
              <a16:creationId xmlns:a16="http://schemas.microsoft.com/office/drawing/2014/main" id="{1B7B56F8-4CAC-4480-A100-998D449A7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7" name="Picture 1" descr="null">
          <a:extLst>
            <a:ext uri="{FF2B5EF4-FFF2-40B4-BE49-F238E27FC236}">
              <a16:creationId xmlns:a16="http://schemas.microsoft.com/office/drawing/2014/main" id="{6B613852-397A-494A-B64E-D9A960F6C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8" name="Picture 1" descr="null">
          <a:extLst>
            <a:ext uri="{FF2B5EF4-FFF2-40B4-BE49-F238E27FC236}">
              <a16:creationId xmlns:a16="http://schemas.microsoft.com/office/drawing/2014/main" id="{F3F85BD2-6484-4E02-A37C-BBF02EC36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29" name="Picture 1" descr="null">
          <a:extLst>
            <a:ext uri="{FF2B5EF4-FFF2-40B4-BE49-F238E27FC236}">
              <a16:creationId xmlns:a16="http://schemas.microsoft.com/office/drawing/2014/main" id="{370F41FA-B966-45D0-923F-445466C57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0" name="Picture 1" descr="null">
          <a:extLst>
            <a:ext uri="{FF2B5EF4-FFF2-40B4-BE49-F238E27FC236}">
              <a16:creationId xmlns:a16="http://schemas.microsoft.com/office/drawing/2014/main" id="{286E3ADC-D1C5-411B-A1C7-12FF31CD8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1" name="Picture 1" descr="null">
          <a:extLst>
            <a:ext uri="{FF2B5EF4-FFF2-40B4-BE49-F238E27FC236}">
              <a16:creationId xmlns:a16="http://schemas.microsoft.com/office/drawing/2014/main" id="{1AFBFB29-20E6-47DC-AD78-6C7EF0C02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2" name="Picture 1" descr="null">
          <a:extLst>
            <a:ext uri="{FF2B5EF4-FFF2-40B4-BE49-F238E27FC236}">
              <a16:creationId xmlns:a16="http://schemas.microsoft.com/office/drawing/2014/main" id="{9FBE12BE-8096-412D-AC42-CD3AAEDF0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3" name="Picture 1" descr="null">
          <a:extLst>
            <a:ext uri="{FF2B5EF4-FFF2-40B4-BE49-F238E27FC236}">
              <a16:creationId xmlns:a16="http://schemas.microsoft.com/office/drawing/2014/main" id="{246DF933-635D-4D6A-B010-C470B3DC0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4" name="Picture 1" descr="null">
          <a:extLst>
            <a:ext uri="{FF2B5EF4-FFF2-40B4-BE49-F238E27FC236}">
              <a16:creationId xmlns:a16="http://schemas.microsoft.com/office/drawing/2014/main" id="{47FB7DF1-9655-4C70-BF32-A5A8788B4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35" name="Picture 1" descr="null">
          <a:extLst>
            <a:ext uri="{FF2B5EF4-FFF2-40B4-BE49-F238E27FC236}">
              <a16:creationId xmlns:a16="http://schemas.microsoft.com/office/drawing/2014/main" id="{78E64E0C-5A50-43C8-9494-C26019878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336" name="Picture 1" descr="null">
          <a:extLst>
            <a:ext uri="{FF2B5EF4-FFF2-40B4-BE49-F238E27FC236}">
              <a16:creationId xmlns:a16="http://schemas.microsoft.com/office/drawing/2014/main" id="{5DECC46D-9DF0-454F-99D1-08C2F6744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37" name="Picture 1" descr="null">
          <a:extLst>
            <a:ext uri="{FF2B5EF4-FFF2-40B4-BE49-F238E27FC236}">
              <a16:creationId xmlns:a16="http://schemas.microsoft.com/office/drawing/2014/main" id="{5AC788FD-8DBB-4564-9EEA-A47879F4F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38" name="Picture 1" descr="null">
          <a:extLst>
            <a:ext uri="{FF2B5EF4-FFF2-40B4-BE49-F238E27FC236}">
              <a16:creationId xmlns:a16="http://schemas.microsoft.com/office/drawing/2014/main" id="{7BFC07D7-318A-4608-8A71-7D7DFC2F2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39" name="Picture 1" descr="null">
          <a:extLst>
            <a:ext uri="{FF2B5EF4-FFF2-40B4-BE49-F238E27FC236}">
              <a16:creationId xmlns:a16="http://schemas.microsoft.com/office/drawing/2014/main" id="{5CF11A5B-F17B-4180-AF0C-97B927F3D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0" name="Picture 1" descr="null">
          <a:extLst>
            <a:ext uri="{FF2B5EF4-FFF2-40B4-BE49-F238E27FC236}">
              <a16:creationId xmlns:a16="http://schemas.microsoft.com/office/drawing/2014/main" id="{71C5127C-7419-4B7F-B525-BCC54E7F5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1" name="Picture 1" descr="null">
          <a:extLst>
            <a:ext uri="{FF2B5EF4-FFF2-40B4-BE49-F238E27FC236}">
              <a16:creationId xmlns:a16="http://schemas.microsoft.com/office/drawing/2014/main" id="{69BC3B00-B0C7-4885-96B9-3CFF1C531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2" name="Picture 1" descr="null">
          <a:extLst>
            <a:ext uri="{FF2B5EF4-FFF2-40B4-BE49-F238E27FC236}">
              <a16:creationId xmlns:a16="http://schemas.microsoft.com/office/drawing/2014/main" id="{5B9CA2B3-34AE-4C38-BB36-A357521EC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43" name="Picture 1" descr="null">
          <a:extLst>
            <a:ext uri="{FF2B5EF4-FFF2-40B4-BE49-F238E27FC236}">
              <a16:creationId xmlns:a16="http://schemas.microsoft.com/office/drawing/2014/main" id="{700AB834-ECB4-4E3D-B823-1224E068D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344" name="Picture 1" descr="null">
          <a:extLst>
            <a:ext uri="{FF2B5EF4-FFF2-40B4-BE49-F238E27FC236}">
              <a16:creationId xmlns:a16="http://schemas.microsoft.com/office/drawing/2014/main" id="{AC79F1DD-2CAA-474C-8BB9-CF644A068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5" name="Picture 1" descr="null">
          <a:extLst>
            <a:ext uri="{FF2B5EF4-FFF2-40B4-BE49-F238E27FC236}">
              <a16:creationId xmlns:a16="http://schemas.microsoft.com/office/drawing/2014/main" id="{8E508139-4DAE-4D35-9439-676AC6A29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6" name="Picture 1" descr="null">
          <a:extLst>
            <a:ext uri="{FF2B5EF4-FFF2-40B4-BE49-F238E27FC236}">
              <a16:creationId xmlns:a16="http://schemas.microsoft.com/office/drawing/2014/main" id="{1939D6B9-2978-4C0C-B57E-0BD5740FF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7" name="Picture 1" descr="null">
          <a:extLst>
            <a:ext uri="{FF2B5EF4-FFF2-40B4-BE49-F238E27FC236}">
              <a16:creationId xmlns:a16="http://schemas.microsoft.com/office/drawing/2014/main" id="{12C0B7FA-0DC8-4C42-86EA-338509E5A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8" name="Picture 1" descr="null">
          <a:extLst>
            <a:ext uri="{FF2B5EF4-FFF2-40B4-BE49-F238E27FC236}">
              <a16:creationId xmlns:a16="http://schemas.microsoft.com/office/drawing/2014/main" id="{900EB1E5-A5B5-4BBF-9755-C32C2BE3E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49" name="Picture 1" descr="null">
          <a:extLst>
            <a:ext uri="{FF2B5EF4-FFF2-40B4-BE49-F238E27FC236}">
              <a16:creationId xmlns:a16="http://schemas.microsoft.com/office/drawing/2014/main" id="{9407D011-06BF-45B0-AAB0-185C25E4B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0" name="Picture 1" descr="null">
          <a:extLst>
            <a:ext uri="{FF2B5EF4-FFF2-40B4-BE49-F238E27FC236}">
              <a16:creationId xmlns:a16="http://schemas.microsoft.com/office/drawing/2014/main" id="{AE1640C2-3FDC-473B-A968-6102912A3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1" name="Picture 1" descr="null">
          <a:extLst>
            <a:ext uri="{FF2B5EF4-FFF2-40B4-BE49-F238E27FC236}">
              <a16:creationId xmlns:a16="http://schemas.microsoft.com/office/drawing/2014/main" id="{14C6BBF4-5770-4327-8C3C-D25352DC4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2" name="Picture 1" descr="null">
          <a:extLst>
            <a:ext uri="{FF2B5EF4-FFF2-40B4-BE49-F238E27FC236}">
              <a16:creationId xmlns:a16="http://schemas.microsoft.com/office/drawing/2014/main" id="{2231BCE9-E72A-4D2D-90DE-C2D4222C2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3" name="Picture 1" descr="null">
          <a:extLst>
            <a:ext uri="{FF2B5EF4-FFF2-40B4-BE49-F238E27FC236}">
              <a16:creationId xmlns:a16="http://schemas.microsoft.com/office/drawing/2014/main" id="{0176C8F6-8A44-4DFA-9297-E7B671D25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4" name="Picture 1" descr="null">
          <a:extLst>
            <a:ext uri="{FF2B5EF4-FFF2-40B4-BE49-F238E27FC236}">
              <a16:creationId xmlns:a16="http://schemas.microsoft.com/office/drawing/2014/main" id="{326DEF06-49A9-42CC-9E51-F611B8701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55" name="Picture 1" descr="null">
          <a:extLst>
            <a:ext uri="{FF2B5EF4-FFF2-40B4-BE49-F238E27FC236}">
              <a16:creationId xmlns:a16="http://schemas.microsoft.com/office/drawing/2014/main" id="{0E1F53C6-FFC2-490B-B8EA-F6A206669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356" name="Picture 1" descr="null">
          <a:extLst>
            <a:ext uri="{FF2B5EF4-FFF2-40B4-BE49-F238E27FC236}">
              <a16:creationId xmlns:a16="http://schemas.microsoft.com/office/drawing/2014/main" id="{0E2887EC-715E-47A8-B191-718A1B56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57" name="Picture 1" descr="null">
          <a:extLst>
            <a:ext uri="{FF2B5EF4-FFF2-40B4-BE49-F238E27FC236}">
              <a16:creationId xmlns:a16="http://schemas.microsoft.com/office/drawing/2014/main" id="{8794FAD0-FC67-4A64-B6B9-F2445200B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58" name="Picture 1" descr="null">
          <a:extLst>
            <a:ext uri="{FF2B5EF4-FFF2-40B4-BE49-F238E27FC236}">
              <a16:creationId xmlns:a16="http://schemas.microsoft.com/office/drawing/2014/main" id="{D7036708-77AC-42C8-937D-A8574535E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59" name="Picture 1" descr="null">
          <a:extLst>
            <a:ext uri="{FF2B5EF4-FFF2-40B4-BE49-F238E27FC236}">
              <a16:creationId xmlns:a16="http://schemas.microsoft.com/office/drawing/2014/main" id="{F1710645-CAA4-4CA2-86D4-ABB570736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0" name="Picture 1" descr="null">
          <a:extLst>
            <a:ext uri="{FF2B5EF4-FFF2-40B4-BE49-F238E27FC236}">
              <a16:creationId xmlns:a16="http://schemas.microsoft.com/office/drawing/2014/main" id="{2E1A4931-E48B-4E78-8BBA-56A801DEC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1" name="Picture 1" descr="null">
          <a:extLst>
            <a:ext uri="{FF2B5EF4-FFF2-40B4-BE49-F238E27FC236}">
              <a16:creationId xmlns:a16="http://schemas.microsoft.com/office/drawing/2014/main" id="{06DC9D24-AD9D-4650-906C-F4FA51C84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2" name="Picture 1" descr="null">
          <a:extLst>
            <a:ext uri="{FF2B5EF4-FFF2-40B4-BE49-F238E27FC236}">
              <a16:creationId xmlns:a16="http://schemas.microsoft.com/office/drawing/2014/main" id="{FD6925D5-3711-406D-82FC-5332D456B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63" name="Picture 1" descr="null">
          <a:extLst>
            <a:ext uri="{FF2B5EF4-FFF2-40B4-BE49-F238E27FC236}">
              <a16:creationId xmlns:a16="http://schemas.microsoft.com/office/drawing/2014/main" id="{7FFDCC17-AF25-4C8F-8A46-D0DB17DE1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364" name="Picture 1" descr="null">
          <a:extLst>
            <a:ext uri="{FF2B5EF4-FFF2-40B4-BE49-F238E27FC236}">
              <a16:creationId xmlns:a16="http://schemas.microsoft.com/office/drawing/2014/main" id="{027EFA31-BFB2-416A-AE45-885BD4264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5" name="Picture 1" descr="null">
          <a:extLst>
            <a:ext uri="{FF2B5EF4-FFF2-40B4-BE49-F238E27FC236}">
              <a16:creationId xmlns:a16="http://schemas.microsoft.com/office/drawing/2014/main" id="{EB195CC5-66E7-413D-BAAB-1A6AE5D7A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6" name="Picture 1" descr="null">
          <a:extLst>
            <a:ext uri="{FF2B5EF4-FFF2-40B4-BE49-F238E27FC236}">
              <a16:creationId xmlns:a16="http://schemas.microsoft.com/office/drawing/2014/main" id="{E9818067-F29F-4D47-A64D-25936C0BF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7" name="Picture 1" descr="null">
          <a:extLst>
            <a:ext uri="{FF2B5EF4-FFF2-40B4-BE49-F238E27FC236}">
              <a16:creationId xmlns:a16="http://schemas.microsoft.com/office/drawing/2014/main" id="{DAACBC7D-3630-460E-8426-06598D656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8" name="Picture 1" descr="null">
          <a:extLst>
            <a:ext uri="{FF2B5EF4-FFF2-40B4-BE49-F238E27FC236}">
              <a16:creationId xmlns:a16="http://schemas.microsoft.com/office/drawing/2014/main" id="{8FE997D9-4841-430A-9C6D-A989D09DA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69" name="Picture 1" descr="null">
          <a:extLst>
            <a:ext uri="{FF2B5EF4-FFF2-40B4-BE49-F238E27FC236}">
              <a16:creationId xmlns:a16="http://schemas.microsoft.com/office/drawing/2014/main" id="{59B041DF-ABB9-4251-A157-E2BE6757B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0" name="Picture 1" descr="null">
          <a:extLst>
            <a:ext uri="{FF2B5EF4-FFF2-40B4-BE49-F238E27FC236}">
              <a16:creationId xmlns:a16="http://schemas.microsoft.com/office/drawing/2014/main" id="{4BFC6C1E-6F10-4F08-B84F-B8352862D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1" name="Picture 1" descr="null">
          <a:extLst>
            <a:ext uri="{FF2B5EF4-FFF2-40B4-BE49-F238E27FC236}">
              <a16:creationId xmlns:a16="http://schemas.microsoft.com/office/drawing/2014/main" id="{486E1F76-EB7F-4188-84E7-1E1199A3E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2" name="Picture 1" descr="null">
          <a:extLst>
            <a:ext uri="{FF2B5EF4-FFF2-40B4-BE49-F238E27FC236}">
              <a16:creationId xmlns:a16="http://schemas.microsoft.com/office/drawing/2014/main" id="{29E2CD53-2F56-47D6-95C1-D083FEB3D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3" name="Picture 1" descr="null">
          <a:extLst>
            <a:ext uri="{FF2B5EF4-FFF2-40B4-BE49-F238E27FC236}">
              <a16:creationId xmlns:a16="http://schemas.microsoft.com/office/drawing/2014/main" id="{756E9687-DA4F-45ED-8827-EAD1D2BF5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4" name="Picture 1" descr="null">
          <a:extLst>
            <a:ext uri="{FF2B5EF4-FFF2-40B4-BE49-F238E27FC236}">
              <a16:creationId xmlns:a16="http://schemas.microsoft.com/office/drawing/2014/main" id="{8338323A-212D-4818-B292-9A3EFE7C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5" name="Picture 1" descr="null">
          <a:extLst>
            <a:ext uri="{FF2B5EF4-FFF2-40B4-BE49-F238E27FC236}">
              <a16:creationId xmlns:a16="http://schemas.microsoft.com/office/drawing/2014/main" id="{95529EE2-0DF6-4593-B7A0-9FD6BCB42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6" name="Picture 1" descr="null">
          <a:extLst>
            <a:ext uri="{FF2B5EF4-FFF2-40B4-BE49-F238E27FC236}">
              <a16:creationId xmlns:a16="http://schemas.microsoft.com/office/drawing/2014/main" id="{7661F955-174B-4B71-AD2D-471FDAC52C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7" name="Picture 1" descr="null">
          <a:extLst>
            <a:ext uri="{FF2B5EF4-FFF2-40B4-BE49-F238E27FC236}">
              <a16:creationId xmlns:a16="http://schemas.microsoft.com/office/drawing/2014/main" id="{1882F198-0033-450E-A93B-9F19DAB4B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8" name="Picture 1" descr="null">
          <a:extLst>
            <a:ext uri="{FF2B5EF4-FFF2-40B4-BE49-F238E27FC236}">
              <a16:creationId xmlns:a16="http://schemas.microsoft.com/office/drawing/2014/main" id="{B898EA76-D0EE-44FE-B1CF-932131681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79" name="Picture 1" descr="null">
          <a:extLst>
            <a:ext uri="{FF2B5EF4-FFF2-40B4-BE49-F238E27FC236}">
              <a16:creationId xmlns:a16="http://schemas.microsoft.com/office/drawing/2014/main" id="{63FDADCF-863A-481B-8D2F-6C712084A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0" name="Picture 1" descr="null">
          <a:extLst>
            <a:ext uri="{FF2B5EF4-FFF2-40B4-BE49-F238E27FC236}">
              <a16:creationId xmlns:a16="http://schemas.microsoft.com/office/drawing/2014/main" id="{A4BC464F-7852-4BF4-A204-D50BD6CF68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1" name="Picture 1" descr="null">
          <a:extLst>
            <a:ext uri="{FF2B5EF4-FFF2-40B4-BE49-F238E27FC236}">
              <a16:creationId xmlns:a16="http://schemas.microsoft.com/office/drawing/2014/main" id="{6FE65561-2876-44B6-BFFB-92E876D5C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2" name="Picture 1" descr="null">
          <a:extLst>
            <a:ext uri="{FF2B5EF4-FFF2-40B4-BE49-F238E27FC236}">
              <a16:creationId xmlns:a16="http://schemas.microsoft.com/office/drawing/2014/main" id="{20234D2D-4F4D-41A4-8DEB-59656C7EB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3" name="Picture 1" descr="null">
          <a:extLst>
            <a:ext uri="{FF2B5EF4-FFF2-40B4-BE49-F238E27FC236}">
              <a16:creationId xmlns:a16="http://schemas.microsoft.com/office/drawing/2014/main" id="{01770F36-BEC5-47A6-A953-4DE4B4468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4" name="Picture 1" descr="null">
          <a:extLst>
            <a:ext uri="{FF2B5EF4-FFF2-40B4-BE49-F238E27FC236}">
              <a16:creationId xmlns:a16="http://schemas.microsoft.com/office/drawing/2014/main" id="{BA10C24C-D63D-42AC-8EAC-4E05DD4B5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5" name="Picture 1" descr="null">
          <a:extLst>
            <a:ext uri="{FF2B5EF4-FFF2-40B4-BE49-F238E27FC236}">
              <a16:creationId xmlns:a16="http://schemas.microsoft.com/office/drawing/2014/main" id="{CB4A57D8-EC89-44C3-B167-4ED9964C1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6" name="Picture 1" descr="null">
          <a:extLst>
            <a:ext uri="{FF2B5EF4-FFF2-40B4-BE49-F238E27FC236}">
              <a16:creationId xmlns:a16="http://schemas.microsoft.com/office/drawing/2014/main" id="{EEE9B6C2-F4B4-439F-9BC4-AE2291144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7" name="Picture 1" descr="null">
          <a:extLst>
            <a:ext uri="{FF2B5EF4-FFF2-40B4-BE49-F238E27FC236}">
              <a16:creationId xmlns:a16="http://schemas.microsoft.com/office/drawing/2014/main" id="{412EC01A-0273-41BA-B3DE-ACA617D27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8" name="Picture 1" descr="null">
          <a:extLst>
            <a:ext uri="{FF2B5EF4-FFF2-40B4-BE49-F238E27FC236}">
              <a16:creationId xmlns:a16="http://schemas.microsoft.com/office/drawing/2014/main" id="{7D40C326-5D80-486B-AB48-269F55A83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89" name="Picture 1" descr="null">
          <a:extLst>
            <a:ext uri="{FF2B5EF4-FFF2-40B4-BE49-F238E27FC236}">
              <a16:creationId xmlns:a16="http://schemas.microsoft.com/office/drawing/2014/main" id="{A38FEBD5-CFF0-4470-8779-3DC22AF52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90" name="Picture 1" descr="null">
          <a:extLst>
            <a:ext uri="{FF2B5EF4-FFF2-40B4-BE49-F238E27FC236}">
              <a16:creationId xmlns:a16="http://schemas.microsoft.com/office/drawing/2014/main" id="{DB1F5C22-B2D3-4852-9510-86F991A1E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91" name="Picture 1" descr="null">
          <a:extLst>
            <a:ext uri="{FF2B5EF4-FFF2-40B4-BE49-F238E27FC236}">
              <a16:creationId xmlns:a16="http://schemas.microsoft.com/office/drawing/2014/main" id="{9C72F3FC-FF6F-407E-8BFF-4F853A893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92" name="Picture 1" descr="null">
          <a:extLst>
            <a:ext uri="{FF2B5EF4-FFF2-40B4-BE49-F238E27FC236}">
              <a16:creationId xmlns:a16="http://schemas.microsoft.com/office/drawing/2014/main" id="{96695AD4-EB69-4974-A54D-9C3656FBF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393" name="Picture 1" descr="null">
          <a:extLst>
            <a:ext uri="{FF2B5EF4-FFF2-40B4-BE49-F238E27FC236}">
              <a16:creationId xmlns:a16="http://schemas.microsoft.com/office/drawing/2014/main" id="{4D2E71B5-9C10-443B-8B3C-04377A3EA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394" name="Picture 1" descr="null">
          <a:extLst>
            <a:ext uri="{FF2B5EF4-FFF2-40B4-BE49-F238E27FC236}">
              <a16:creationId xmlns:a16="http://schemas.microsoft.com/office/drawing/2014/main" id="{55B317C9-A402-4331-A8DA-2E338F94F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5" name="Picture 1" descr="null">
          <a:extLst>
            <a:ext uri="{FF2B5EF4-FFF2-40B4-BE49-F238E27FC236}">
              <a16:creationId xmlns:a16="http://schemas.microsoft.com/office/drawing/2014/main" id="{8DACCB05-9783-447F-AC94-463F979D1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6" name="Picture 1" descr="null">
          <a:extLst>
            <a:ext uri="{FF2B5EF4-FFF2-40B4-BE49-F238E27FC236}">
              <a16:creationId xmlns:a16="http://schemas.microsoft.com/office/drawing/2014/main" id="{3545A32A-7250-48E2-8959-E0C99EEEE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7" name="Picture 1" descr="null">
          <a:extLst>
            <a:ext uri="{FF2B5EF4-FFF2-40B4-BE49-F238E27FC236}">
              <a16:creationId xmlns:a16="http://schemas.microsoft.com/office/drawing/2014/main" id="{CB760315-9021-4434-943E-EA459FE35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8" name="Picture 1" descr="null">
          <a:extLst>
            <a:ext uri="{FF2B5EF4-FFF2-40B4-BE49-F238E27FC236}">
              <a16:creationId xmlns:a16="http://schemas.microsoft.com/office/drawing/2014/main" id="{FF7E60D2-7186-4C28-B76B-950C0F58F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399" name="Picture 1" descr="null">
          <a:extLst>
            <a:ext uri="{FF2B5EF4-FFF2-40B4-BE49-F238E27FC236}">
              <a16:creationId xmlns:a16="http://schemas.microsoft.com/office/drawing/2014/main" id="{F01B37D0-E9D4-486C-B510-0E6D100CA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00" name="Picture 1" descr="null">
          <a:extLst>
            <a:ext uri="{FF2B5EF4-FFF2-40B4-BE49-F238E27FC236}">
              <a16:creationId xmlns:a16="http://schemas.microsoft.com/office/drawing/2014/main" id="{06C568FD-6933-4C25-865D-251761447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01" name="Picture 1" descr="null">
          <a:extLst>
            <a:ext uri="{FF2B5EF4-FFF2-40B4-BE49-F238E27FC236}">
              <a16:creationId xmlns:a16="http://schemas.microsoft.com/office/drawing/2014/main" id="{A8FD5D22-F3B2-4EAE-9D1E-B0EBEE8CF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402" name="Picture 1" descr="null">
          <a:extLst>
            <a:ext uri="{FF2B5EF4-FFF2-40B4-BE49-F238E27FC236}">
              <a16:creationId xmlns:a16="http://schemas.microsoft.com/office/drawing/2014/main" id="{D0C0BE33-F8CB-4586-AFF4-5F1D78784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3" name="Picture 1" descr="null">
          <a:extLst>
            <a:ext uri="{FF2B5EF4-FFF2-40B4-BE49-F238E27FC236}">
              <a16:creationId xmlns:a16="http://schemas.microsoft.com/office/drawing/2014/main" id="{36529A81-595C-48C1-AF37-396259B2B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4" name="Picture 1" descr="null">
          <a:extLst>
            <a:ext uri="{FF2B5EF4-FFF2-40B4-BE49-F238E27FC236}">
              <a16:creationId xmlns:a16="http://schemas.microsoft.com/office/drawing/2014/main" id="{885DAFBC-C365-438A-9B12-2D1E5E02A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5" name="Picture 1" descr="null">
          <a:extLst>
            <a:ext uri="{FF2B5EF4-FFF2-40B4-BE49-F238E27FC236}">
              <a16:creationId xmlns:a16="http://schemas.microsoft.com/office/drawing/2014/main" id="{1C76E2B8-376C-4617-B533-4E7BE005E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6" name="Picture 1" descr="null">
          <a:extLst>
            <a:ext uri="{FF2B5EF4-FFF2-40B4-BE49-F238E27FC236}">
              <a16:creationId xmlns:a16="http://schemas.microsoft.com/office/drawing/2014/main" id="{875576B8-20F8-4BDF-8CE1-A0FD94244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7" name="Picture 1" descr="null">
          <a:extLst>
            <a:ext uri="{FF2B5EF4-FFF2-40B4-BE49-F238E27FC236}">
              <a16:creationId xmlns:a16="http://schemas.microsoft.com/office/drawing/2014/main" id="{43064F4C-634A-4E88-902D-FB2E22649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8" name="Picture 1" descr="null">
          <a:extLst>
            <a:ext uri="{FF2B5EF4-FFF2-40B4-BE49-F238E27FC236}">
              <a16:creationId xmlns:a16="http://schemas.microsoft.com/office/drawing/2014/main" id="{C4BA707C-2D6A-4255-BBA7-97300EB2A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09" name="Picture 1" descr="null">
          <a:extLst>
            <a:ext uri="{FF2B5EF4-FFF2-40B4-BE49-F238E27FC236}">
              <a16:creationId xmlns:a16="http://schemas.microsoft.com/office/drawing/2014/main" id="{6CF24D29-9F03-42F2-9736-A6493A395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10" name="Picture 1" descr="null">
          <a:extLst>
            <a:ext uri="{FF2B5EF4-FFF2-40B4-BE49-F238E27FC236}">
              <a16:creationId xmlns:a16="http://schemas.microsoft.com/office/drawing/2014/main" id="{32449C76-16C3-46CE-8C8D-052A070DA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11" name="Picture 1" descr="null">
          <a:extLst>
            <a:ext uri="{FF2B5EF4-FFF2-40B4-BE49-F238E27FC236}">
              <a16:creationId xmlns:a16="http://schemas.microsoft.com/office/drawing/2014/main" id="{9641046D-4C07-4936-861C-D2CE51FDE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12" name="Picture 1" descr="null">
          <a:extLst>
            <a:ext uri="{FF2B5EF4-FFF2-40B4-BE49-F238E27FC236}">
              <a16:creationId xmlns:a16="http://schemas.microsoft.com/office/drawing/2014/main" id="{D195FCC3-DA42-46D1-8970-B9207F571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13" name="Picture 1" descr="null">
          <a:extLst>
            <a:ext uri="{FF2B5EF4-FFF2-40B4-BE49-F238E27FC236}">
              <a16:creationId xmlns:a16="http://schemas.microsoft.com/office/drawing/2014/main" id="{68AE7B10-1203-4B7F-981D-7EBC57B8C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17</xdr:row>
      <xdr:rowOff>0</xdr:rowOff>
    </xdr:from>
    <xdr:ext cx="7620" cy="30480"/>
    <xdr:pic>
      <xdr:nvPicPr>
        <xdr:cNvPr id="414" name="Picture 1" descr="null">
          <a:extLst>
            <a:ext uri="{FF2B5EF4-FFF2-40B4-BE49-F238E27FC236}">
              <a16:creationId xmlns:a16="http://schemas.microsoft.com/office/drawing/2014/main" id="{BB472268-BBC9-4266-8416-8A06E51AA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5" name="Picture 1" descr="null">
          <a:extLst>
            <a:ext uri="{FF2B5EF4-FFF2-40B4-BE49-F238E27FC236}">
              <a16:creationId xmlns:a16="http://schemas.microsoft.com/office/drawing/2014/main" id="{880DB99E-68D4-435B-9BBF-432BF0245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6" name="Picture 1" descr="null">
          <a:extLst>
            <a:ext uri="{FF2B5EF4-FFF2-40B4-BE49-F238E27FC236}">
              <a16:creationId xmlns:a16="http://schemas.microsoft.com/office/drawing/2014/main" id="{76625D17-F66A-4D43-985A-71015CD4B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7" name="Picture 1" descr="null">
          <a:extLst>
            <a:ext uri="{FF2B5EF4-FFF2-40B4-BE49-F238E27FC236}">
              <a16:creationId xmlns:a16="http://schemas.microsoft.com/office/drawing/2014/main" id="{51917DDA-B8EF-4942-820B-987AD9136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8" name="Picture 1" descr="null">
          <a:extLst>
            <a:ext uri="{FF2B5EF4-FFF2-40B4-BE49-F238E27FC236}">
              <a16:creationId xmlns:a16="http://schemas.microsoft.com/office/drawing/2014/main" id="{9C691408-ECED-4CD3-B9F4-2E3DAD3D5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19" name="Picture 1" descr="null">
          <a:extLst>
            <a:ext uri="{FF2B5EF4-FFF2-40B4-BE49-F238E27FC236}">
              <a16:creationId xmlns:a16="http://schemas.microsoft.com/office/drawing/2014/main" id="{88695131-7567-4A85-999D-30010C811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20" name="Picture 1" descr="null">
          <a:extLst>
            <a:ext uri="{FF2B5EF4-FFF2-40B4-BE49-F238E27FC236}">
              <a16:creationId xmlns:a16="http://schemas.microsoft.com/office/drawing/2014/main" id="{88F90AF1-28D4-4162-A61C-02899ABC40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17</xdr:row>
      <xdr:rowOff>0</xdr:rowOff>
    </xdr:from>
    <xdr:ext cx="7620" cy="30480"/>
    <xdr:pic>
      <xdr:nvPicPr>
        <xdr:cNvPr id="421" name="Picture 1" descr="null">
          <a:extLst>
            <a:ext uri="{FF2B5EF4-FFF2-40B4-BE49-F238E27FC236}">
              <a16:creationId xmlns:a16="http://schemas.microsoft.com/office/drawing/2014/main" id="{02350B8E-8874-4C21-A3C6-B97687451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76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xdr:row>
      <xdr:rowOff>0</xdr:rowOff>
    </xdr:from>
    <xdr:to>
      <xdr:col>1</xdr:col>
      <xdr:colOff>20320</xdr:colOff>
      <xdr:row>17</xdr:row>
      <xdr:rowOff>26035</xdr:rowOff>
    </xdr:to>
    <xdr:pic>
      <xdr:nvPicPr>
        <xdr:cNvPr id="422" name="Picture 1" descr="null">
          <a:extLst>
            <a:ext uri="{FF2B5EF4-FFF2-40B4-BE49-F238E27FC236}">
              <a16:creationId xmlns:a16="http://schemas.microsoft.com/office/drawing/2014/main" id="{3D036EA9-F4CB-435B-A416-E49EA0AB8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3" name="Picture 1" descr="null">
          <a:extLst>
            <a:ext uri="{FF2B5EF4-FFF2-40B4-BE49-F238E27FC236}">
              <a16:creationId xmlns:a16="http://schemas.microsoft.com/office/drawing/2014/main" id="{E8963C1C-111F-431B-9E0C-740A50E0E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4" name="Picture 1" descr="null">
          <a:extLst>
            <a:ext uri="{FF2B5EF4-FFF2-40B4-BE49-F238E27FC236}">
              <a16:creationId xmlns:a16="http://schemas.microsoft.com/office/drawing/2014/main" id="{9165CCE9-09D6-40B7-B11E-F20E9FAD2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5" name="Picture 1" descr="null">
          <a:extLst>
            <a:ext uri="{FF2B5EF4-FFF2-40B4-BE49-F238E27FC236}">
              <a16:creationId xmlns:a16="http://schemas.microsoft.com/office/drawing/2014/main" id="{C372969D-8759-40AD-82BF-60EABCBF6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6" name="Picture 1" descr="null">
          <a:extLst>
            <a:ext uri="{FF2B5EF4-FFF2-40B4-BE49-F238E27FC236}">
              <a16:creationId xmlns:a16="http://schemas.microsoft.com/office/drawing/2014/main" id="{165784D1-5AAC-4D89-A134-17BA6DEE9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7" name="Picture 1" descr="null">
          <a:extLst>
            <a:ext uri="{FF2B5EF4-FFF2-40B4-BE49-F238E27FC236}">
              <a16:creationId xmlns:a16="http://schemas.microsoft.com/office/drawing/2014/main" id="{942DC159-6DD8-4B30-8BAE-7994976D3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8" name="Picture 1" descr="null">
          <a:extLst>
            <a:ext uri="{FF2B5EF4-FFF2-40B4-BE49-F238E27FC236}">
              <a16:creationId xmlns:a16="http://schemas.microsoft.com/office/drawing/2014/main" id="{B3245C42-2613-461B-B5E7-4D431CBD5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29" name="Picture 1" descr="null">
          <a:extLst>
            <a:ext uri="{FF2B5EF4-FFF2-40B4-BE49-F238E27FC236}">
              <a16:creationId xmlns:a16="http://schemas.microsoft.com/office/drawing/2014/main" id="{924D18C2-B9E1-4556-AFC6-4A3AF839C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0" name="Picture 1" descr="null">
          <a:extLst>
            <a:ext uri="{FF2B5EF4-FFF2-40B4-BE49-F238E27FC236}">
              <a16:creationId xmlns:a16="http://schemas.microsoft.com/office/drawing/2014/main" id="{639526A2-A45C-4617-89C0-08AF98878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1" name="Picture 1" descr="null">
          <a:extLst>
            <a:ext uri="{FF2B5EF4-FFF2-40B4-BE49-F238E27FC236}">
              <a16:creationId xmlns:a16="http://schemas.microsoft.com/office/drawing/2014/main" id="{5ED943A7-B2EB-4E95-8395-A9926E67E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2" name="Picture 1" descr="null">
          <a:extLst>
            <a:ext uri="{FF2B5EF4-FFF2-40B4-BE49-F238E27FC236}">
              <a16:creationId xmlns:a16="http://schemas.microsoft.com/office/drawing/2014/main" id="{41E2EBA4-DC55-4A38-B315-178B87A21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3" name="Picture 1" descr="null">
          <a:extLst>
            <a:ext uri="{FF2B5EF4-FFF2-40B4-BE49-F238E27FC236}">
              <a16:creationId xmlns:a16="http://schemas.microsoft.com/office/drawing/2014/main" id="{4E50A75F-1740-4793-9802-AE9723F97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4" name="Picture 1" descr="null">
          <a:extLst>
            <a:ext uri="{FF2B5EF4-FFF2-40B4-BE49-F238E27FC236}">
              <a16:creationId xmlns:a16="http://schemas.microsoft.com/office/drawing/2014/main" id="{4D7B2D03-BB0A-4C0A-9C27-12DC4BAC6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5" name="Picture 1" descr="null">
          <a:extLst>
            <a:ext uri="{FF2B5EF4-FFF2-40B4-BE49-F238E27FC236}">
              <a16:creationId xmlns:a16="http://schemas.microsoft.com/office/drawing/2014/main" id="{66E0BF7C-043C-4367-8F9E-3D6C64E0D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6" name="Picture 1" descr="null">
          <a:extLst>
            <a:ext uri="{FF2B5EF4-FFF2-40B4-BE49-F238E27FC236}">
              <a16:creationId xmlns:a16="http://schemas.microsoft.com/office/drawing/2014/main" id="{8A7C154A-9225-4492-9A53-E461F6966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7" name="Picture 1" descr="null">
          <a:extLst>
            <a:ext uri="{FF2B5EF4-FFF2-40B4-BE49-F238E27FC236}">
              <a16:creationId xmlns:a16="http://schemas.microsoft.com/office/drawing/2014/main" id="{0E2D320C-36E0-40BB-A25A-D0E991A78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8" name="Picture 1" descr="null">
          <a:extLst>
            <a:ext uri="{FF2B5EF4-FFF2-40B4-BE49-F238E27FC236}">
              <a16:creationId xmlns:a16="http://schemas.microsoft.com/office/drawing/2014/main" id="{BED1E082-C1EE-44E1-B0E0-D78D6F70F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39" name="Picture 1" descr="null">
          <a:extLst>
            <a:ext uri="{FF2B5EF4-FFF2-40B4-BE49-F238E27FC236}">
              <a16:creationId xmlns:a16="http://schemas.microsoft.com/office/drawing/2014/main" id="{180B9014-1972-4689-B313-EC34FA544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0" name="Picture 1" descr="null">
          <a:extLst>
            <a:ext uri="{FF2B5EF4-FFF2-40B4-BE49-F238E27FC236}">
              <a16:creationId xmlns:a16="http://schemas.microsoft.com/office/drawing/2014/main" id="{4F9DBE23-C058-47EF-9B83-D6A39A7E9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1" name="Picture 1" descr="null">
          <a:extLst>
            <a:ext uri="{FF2B5EF4-FFF2-40B4-BE49-F238E27FC236}">
              <a16:creationId xmlns:a16="http://schemas.microsoft.com/office/drawing/2014/main" id="{995525D0-1058-4039-B9DB-C264FED6A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2" name="Picture 1" descr="null">
          <a:extLst>
            <a:ext uri="{FF2B5EF4-FFF2-40B4-BE49-F238E27FC236}">
              <a16:creationId xmlns:a16="http://schemas.microsoft.com/office/drawing/2014/main" id="{6C7E5A20-870D-4F62-B8AE-3F52F3E8F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3" name="Picture 1" descr="null">
          <a:extLst>
            <a:ext uri="{FF2B5EF4-FFF2-40B4-BE49-F238E27FC236}">
              <a16:creationId xmlns:a16="http://schemas.microsoft.com/office/drawing/2014/main" id="{ABE77336-4A06-4915-9DAC-392F12588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4" name="Picture 1" descr="null">
          <a:extLst>
            <a:ext uri="{FF2B5EF4-FFF2-40B4-BE49-F238E27FC236}">
              <a16:creationId xmlns:a16="http://schemas.microsoft.com/office/drawing/2014/main" id="{59262AF5-12D7-4AE7-91F3-C7952AA29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xdr:row>
      <xdr:rowOff>0</xdr:rowOff>
    </xdr:from>
    <xdr:to>
      <xdr:col>1</xdr:col>
      <xdr:colOff>20320</xdr:colOff>
      <xdr:row>17</xdr:row>
      <xdr:rowOff>26035</xdr:rowOff>
    </xdr:to>
    <xdr:pic>
      <xdr:nvPicPr>
        <xdr:cNvPr id="445" name="Picture 1" descr="null">
          <a:extLst>
            <a:ext uri="{FF2B5EF4-FFF2-40B4-BE49-F238E27FC236}">
              <a16:creationId xmlns:a16="http://schemas.microsoft.com/office/drawing/2014/main" id="{7F259437-984F-449A-B091-92E71D7CA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219700"/>
          <a:ext cx="2032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11EA-9510-49E3-9C35-E361DD2A1FBC}">
  <dimension ref="B1:P38"/>
  <sheetViews>
    <sheetView zoomScaleNormal="100" workbookViewId="0">
      <selection activeCell="T9" sqref="T9"/>
    </sheetView>
  </sheetViews>
  <sheetFormatPr defaultRowHeight="15"/>
  <cols>
    <col min="2" max="2" width="4.140625" customWidth="1"/>
    <col min="14" max="14" width="11.7109375" customWidth="1"/>
    <col min="15" max="15" width="9.140625" hidden="1" customWidth="1"/>
    <col min="16" max="16" width="2.42578125" hidden="1" customWidth="1"/>
  </cols>
  <sheetData>
    <row r="1" spans="2:16" ht="18.75">
      <c r="B1" s="56" t="s">
        <v>0</v>
      </c>
      <c r="C1" s="56"/>
      <c r="D1" s="56"/>
      <c r="E1" s="56"/>
      <c r="F1" s="56"/>
      <c r="G1" s="56"/>
      <c r="H1" s="56"/>
      <c r="I1" s="56"/>
      <c r="J1" s="56"/>
      <c r="K1" s="56"/>
      <c r="L1" s="56"/>
      <c r="M1" s="56"/>
      <c r="N1" s="56"/>
      <c r="O1" s="56"/>
      <c r="P1" s="56"/>
    </row>
    <row r="2" spans="2:16">
      <c r="B2" s="57"/>
      <c r="C2" s="57"/>
      <c r="D2" s="57"/>
      <c r="E2" s="57"/>
      <c r="F2" s="57"/>
      <c r="G2" s="57"/>
      <c r="H2" s="57"/>
      <c r="I2" s="57"/>
      <c r="J2" s="57"/>
      <c r="K2" s="57"/>
      <c r="L2" s="57"/>
      <c r="M2" s="57"/>
      <c r="N2" s="57"/>
      <c r="O2" s="57"/>
      <c r="P2" s="57"/>
    </row>
    <row r="3" spans="2:16">
      <c r="B3" s="57" t="s">
        <v>1</v>
      </c>
      <c r="C3" s="57"/>
      <c r="D3" s="57"/>
      <c r="E3" s="57"/>
      <c r="F3" s="57"/>
      <c r="G3" s="57"/>
      <c r="H3" s="57"/>
      <c r="I3" s="57"/>
      <c r="J3" s="57"/>
      <c r="K3" s="57"/>
      <c r="L3" s="57"/>
      <c r="M3" s="57"/>
      <c r="N3" s="57"/>
      <c r="O3" s="57"/>
      <c r="P3" s="57"/>
    </row>
    <row r="4" spans="2:16">
      <c r="B4" s="57" t="s">
        <v>2</v>
      </c>
      <c r="C4" s="57"/>
      <c r="D4" s="57"/>
      <c r="E4" s="57"/>
      <c r="F4" s="57"/>
      <c r="G4" s="57"/>
      <c r="H4" s="57"/>
      <c r="I4" s="57"/>
      <c r="J4" s="57"/>
      <c r="K4" s="57"/>
      <c r="L4" s="57"/>
      <c r="M4" s="57"/>
      <c r="N4" s="57"/>
      <c r="O4" s="57"/>
      <c r="P4" s="57"/>
    </row>
    <row r="5" spans="2:16">
      <c r="B5" s="57" t="s">
        <v>3</v>
      </c>
      <c r="C5" s="57"/>
      <c r="D5" s="57"/>
      <c r="E5" s="57"/>
      <c r="F5" s="57"/>
      <c r="G5" s="57"/>
      <c r="H5" s="57"/>
      <c r="I5" s="57"/>
      <c r="J5" s="57"/>
      <c r="K5" s="57"/>
      <c r="L5" s="57"/>
      <c r="M5" s="57"/>
      <c r="N5" s="57"/>
      <c r="O5" s="57"/>
      <c r="P5" s="57"/>
    </row>
    <row r="6" spans="2:16">
      <c r="B6" s="57" t="s">
        <v>4</v>
      </c>
      <c r="C6" s="57"/>
      <c r="D6" s="57"/>
      <c r="E6" s="57"/>
      <c r="F6" s="57"/>
      <c r="G6" s="57"/>
      <c r="H6" s="57"/>
      <c r="I6" s="57"/>
      <c r="J6" s="57"/>
      <c r="K6" s="57"/>
      <c r="L6" s="57"/>
      <c r="M6" s="57"/>
      <c r="N6" s="57"/>
      <c r="O6" s="57"/>
      <c r="P6" s="57"/>
    </row>
    <row r="7" spans="2:16" ht="32.25" customHeight="1">
      <c r="B7" s="50" t="s">
        <v>5</v>
      </c>
      <c r="C7" s="50"/>
      <c r="D7" s="50"/>
      <c r="E7" s="50"/>
      <c r="F7" s="50"/>
      <c r="G7" s="50"/>
      <c r="H7" s="50"/>
      <c r="I7" s="50"/>
      <c r="J7" s="50"/>
      <c r="K7" s="50"/>
      <c r="L7" s="50"/>
      <c r="M7" s="50"/>
      <c r="N7" s="50"/>
      <c r="O7" s="50"/>
      <c r="P7" s="50"/>
    </row>
    <row r="8" spans="2:16">
      <c r="B8" s="57"/>
      <c r="C8" s="57"/>
      <c r="D8" s="57"/>
      <c r="E8" s="57"/>
      <c r="F8" s="57"/>
      <c r="G8" s="57"/>
      <c r="H8" s="57"/>
      <c r="I8" s="57"/>
      <c r="J8" s="57"/>
      <c r="K8" s="57"/>
      <c r="L8" s="57"/>
      <c r="M8" s="57"/>
      <c r="N8" s="57"/>
      <c r="O8" s="57"/>
      <c r="P8" s="57"/>
    </row>
    <row r="9" spans="2:16" ht="45" customHeight="1">
      <c r="B9" s="51" t="s">
        <v>6</v>
      </c>
      <c r="C9" s="51"/>
      <c r="D9" s="51"/>
      <c r="E9" s="51"/>
      <c r="F9" s="51"/>
      <c r="G9" s="51"/>
      <c r="H9" s="51"/>
      <c r="I9" s="51"/>
      <c r="J9" s="51"/>
      <c r="K9" s="51"/>
      <c r="L9" s="51"/>
      <c r="M9" s="51"/>
      <c r="N9" s="51"/>
      <c r="O9" s="51"/>
      <c r="P9" s="51"/>
    </row>
    <row r="10" spans="2:16">
      <c r="B10" s="57"/>
      <c r="C10" s="57"/>
      <c r="D10" s="57"/>
      <c r="E10" s="57"/>
      <c r="F10" s="57"/>
      <c r="G10" s="57"/>
      <c r="H10" s="57"/>
      <c r="I10" s="57"/>
      <c r="J10" s="57"/>
      <c r="K10" s="57"/>
      <c r="L10" s="57"/>
      <c r="M10" s="57"/>
      <c r="N10" s="57"/>
      <c r="O10" s="57"/>
      <c r="P10" s="57"/>
    </row>
    <row r="11" spans="2:16">
      <c r="B11" s="57" t="s">
        <v>7</v>
      </c>
      <c r="C11" s="57"/>
      <c r="D11" s="57"/>
      <c r="E11" s="57"/>
      <c r="F11" s="57"/>
      <c r="G11" s="57"/>
      <c r="H11" s="57"/>
      <c r="I11" s="57"/>
      <c r="J11" s="57"/>
      <c r="K11" s="57"/>
      <c r="L11" s="57"/>
      <c r="M11" s="57"/>
      <c r="N11" s="57"/>
      <c r="O11" s="57"/>
      <c r="P11" s="57"/>
    </row>
    <row r="12" spans="2:16">
      <c r="B12" s="57"/>
      <c r="C12" s="57"/>
      <c r="D12" s="57"/>
      <c r="E12" s="57"/>
      <c r="F12" s="57"/>
      <c r="G12" s="57"/>
      <c r="H12" s="57"/>
      <c r="I12" s="57"/>
      <c r="J12" s="57"/>
      <c r="K12" s="57"/>
      <c r="L12" s="57"/>
      <c r="M12" s="57"/>
      <c r="N12" s="57"/>
      <c r="O12" s="57"/>
      <c r="P12" s="57"/>
    </row>
    <row r="13" spans="2:16" ht="30.75" customHeight="1">
      <c r="B13" s="50" t="s">
        <v>8</v>
      </c>
      <c r="C13" s="50"/>
      <c r="D13" s="50"/>
      <c r="E13" s="50"/>
      <c r="F13" s="50"/>
      <c r="G13" s="50"/>
      <c r="H13" s="50"/>
      <c r="I13" s="50"/>
      <c r="J13" s="50"/>
      <c r="K13" s="50"/>
      <c r="L13" s="50"/>
      <c r="M13" s="50"/>
      <c r="N13" s="50"/>
      <c r="O13" s="50"/>
      <c r="P13" s="50"/>
    </row>
    <row r="14" spans="2:16">
      <c r="B14" s="57"/>
      <c r="C14" s="57"/>
      <c r="D14" s="57"/>
      <c r="E14" s="57"/>
      <c r="F14" s="57"/>
      <c r="G14" s="57"/>
      <c r="H14" s="57"/>
      <c r="I14" s="57"/>
      <c r="J14" s="57"/>
      <c r="K14" s="57"/>
      <c r="L14" s="57"/>
      <c r="M14" s="57"/>
      <c r="N14" s="57"/>
      <c r="O14" s="57"/>
      <c r="P14" s="57"/>
    </row>
    <row r="15" spans="2:16" ht="31.5" customHeight="1">
      <c r="B15" s="50" t="s">
        <v>9</v>
      </c>
      <c r="C15" s="50"/>
      <c r="D15" s="50"/>
      <c r="E15" s="50"/>
      <c r="F15" s="50"/>
      <c r="G15" s="50"/>
      <c r="H15" s="50"/>
      <c r="I15" s="50"/>
      <c r="J15" s="50"/>
      <c r="K15" s="50"/>
      <c r="L15" s="50"/>
      <c r="M15" s="50"/>
      <c r="N15" s="50"/>
      <c r="O15" s="50"/>
      <c r="P15" s="50"/>
    </row>
    <row r="16" spans="2:16">
      <c r="B16" s="57"/>
      <c r="C16" s="57"/>
      <c r="D16" s="57"/>
      <c r="E16" s="57"/>
      <c r="F16" s="57"/>
      <c r="G16" s="57"/>
      <c r="H16" s="57"/>
      <c r="I16" s="57"/>
      <c r="J16" s="57"/>
      <c r="K16" s="57"/>
      <c r="L16" s="57"/>
      <c r="M16" s="57"/>
      <c r="N16" s="57"/>
      <c r="O16" s="57"/>
      <c r="P16" s="57"/>
    </row>
    <row r="17" spans="2:16" ht="20.25" customHeight="1">
      <c r="B17" s="58" t="s">
        <v>10</v>
      </c>
      <c r="C17" s="58"/>
      <c r="D17" s="58"/>
      <c r="E17" s="58"/>
      <c r="F17" s="58"/>
      <c r="G17" s="58"/>
      <c r="H17" s="58"/>
      <c r="I17" s="58"/>
      <c r="J17" s="58"/>
      <c r="K17" s="58"/>
      <c r="L17" s="58"/>
      <c r="M17" s="58"/>
      <c r="N17" s="58"/>
      <c r="O17" s="58"/>
      <c r="P17" s="58"/>
    </row>
    <row r="18" spans="2:16">
      <c r="B18" s="55" t="s">
        <v>11</v>
      </c>
      <c r="C18" s="53" t="s">
        <v>12</v>
      </c>
      <c r="D18" s="53"/>
      <c r="E18" s="53"/>
      <c r="F18" s="53"/>
      <c r="G18" s="53"/>
      <c r="H18" s="53"/>
      <c r="I18" s="53"/>
      <c r="J18" s="53"/>
      <c r="K18" s="53"/>
      <c r="L18" s="53"/>
      <c r="M18" s="53"/>
      <c r="N18" s="53"/>
    </row>
    <row r="19" spans="2:16">
      <c r="B19" s="55"/>
      <c r="C19" s="53"/>
      <c r="D19" s="53"/>
      <c r="E19" s="53"/>
      <c r="F19" s="53"/>
      <c r="G19" s="53"/>
      <c r="H19" s="53"/>
      <c r="I19" s="53"/>
      <c r="J19" s="53"/>
      <c r="K19" s="53"/>
      <c r="L19" s="53"/>
      <c r="M19" s="53"/>
      <c r="N19" s="53"/>
    </row>
    <row r="20" spans="2:16">
      <c r="B20" s="55"/>
      <c r="C20" s="53"/>
      <c r="D20" s="53"/>
      <c r="E20" s="53"/>
      <c r="F20" s="53"/>
      <c r="G20" s="53"/>
      <c r="H20" s="53"/>
      <c r="I20" s="53"/>
      <c r="J20" s="53"/>
      <c r="K20" s="53"/>
      <c r="L20" s="53"/>
      <c r="M20" s="53"/>
      <c r="N20" s="53"/>
    </row>
    <row r="21" spans="2:16">
      <c r="B21" s="55"/>
      <c r="C21" s="53"/>
      <c r="D21" s="53"/>
      <c r="E21" s="53"/>
      <c r="F21" s="53"/>
      <c r="G21" s="53"/>
      <c r="H21" s="53"/>
      <c r="I21" s="53"/>
      <c r="J21" s="53"/>
      <c r="K21" s="53"/>
      <c r="L21" s="53"/>
      <c r="M21" s="53"/>
      <c r="N21" s="53"/>
    </row>
    <row r="22" spans="2:16" ht="15.75" customHeight="1">
      <c r="B22" s="55"/>
      <c r="C22" s="53"/>
      <c r="D22" s="53"/>
      <c r="E22" s="53"/>
      <c r="F22" s="53"/>
      <c r="G22" s="53"/>
      <c r="H22" s="53"/>
      <c r="I22" s="53"/>
      <c r="J22" s="53"/>
      <c r="K22" s="53"/>
      <c r="L22" s="53"/>
      <c r="M22" s="53"/>
      <c r="N22" s="53"/>
    </row>
    <row r="23" spans="2:16">
      <c r="B23" s="55" t="s">
        <v>13</v>
      </c>
      <c r="C23" s="53" t="s">
        <v>14</v>
      </c>
      <c r="D23" s="53"/>
      <c r="E23" s="53"/>
      <c r="F23" s="53"/>
      <c r="G23" s="53"/>
      <c r="H23" s="53"/>
      <c r="I23" s="53"/>
      <c r="J23" s="53"/>
      <c r="K23" s="53"/>
      <c r="L23" s="53"/>
      <c r="M23" s="53"/>
      <c r="N23" s="53"/>
    </row>
    <row r="24" spans="2:16" ht="17.25" customHeight="1">
      <c r="B24" s="55"/>
      <c r="C24" s="53"/>
      <c r="D24" s="53"/>
      <c r="E24" s="53"/>
      <c r="F24" s="53"/>
      <c r="G24" s="53"/>
      <c r="H24" s="53"/>
      <c r="I24" s="53"/>
      <c r="J24" s="53"/>
      <c r="K24" s="53"/>
      <c r="L24" s="53"/>
      <c r="M24" s="53"/>
      <c r="N24" s="53"/>
    </row>
    <row r="25" spans="2:16" ht="15" customHeight="1">
      <c r="B25" s="55" t="s">
        <v>15</v>
      </c>
      <c r="C25" s="53" t="s">
        <v>16</v>
      </c>
      <c r="D25" s="53"/>
      <c r="E25" s="53"/>
      <c r="F25" s="53"/>
      <c r="G25" s="53"/>
      <c r="H25" s="53"/>
      <c r="I25" s="53"/>
      <c r="J25" s="53"/>
      <c r="K25" s="53"/>
      <c r="L25" s="53"/>
      <c r="M25" s="53"/>
      <c r="N25" s="53"/>
    </row>
    <row r="26" spans="2:16">
      <c r="B26" s="55"/>
      <c r="C26" s="53"/>
      <c r="D26" s="53"/>
      <c r="E26" s="53"/>
      <c r="F26" s="53"/>
      <c r="G26" s="53"/>
      <c r="H26" s="53"/>
      <c r="I26" s="53"/>
      <c r="J26" s="53"/>
      <c r="K26" s="53"/>
      <c r="L26" s="53"/>
      <c r="M26" s="53"/>
      <c r="N26" s="53"/>
    </row>
    <row r="27" spans="2:16">
      <c r="B27" s="55"/>
      <c r="C27" s="53"/>
      <c r="D27" s="53"/>
      <c r="E27" s="53"/>
      <c r="F27" s="53"/>
      <c r="G27" s="53"/>
      <c r="H27" s="53"/>
      <c r="I27" s="53"/>
      <c r="J27" s="53"/>
      <c r="K27" s="53"/>
      <c r="L27" s="53"/>
      <c r="M27" s="53"/>
      <c r="N27" s="53"/>
    </row>
    <row r="28" spans="2:16">
      <c r="B28" s="55"/>
      <c r="C28" s="53"/>
      <c r="D28" s="53"/>
      <c r="E28" s="53"/>
      <c r="F28" s="53"/>
      <c r="G28" s="53"/>
      <c r="H28" s="53"/>
      <c r="I28" s="53"/>
      <c r="J28" s="53"/>
      <c r="K28" s="53"/>
      <c r="L28" s="53"/>
      <c r="M28" s="53"/>
      <c r="N28" s="53"/>
    </row>
    <row r="29" spans="2:16" ht="14.25" customHeight="1">
      <c r="B29" s="55"/>
      <c r="C29" s="53"/>
      <c r="D29" s="53"/>
      <c r="E29" s="53"/>
      <c r="F29" s="53"/>
      <c r="G29" s="53"/>
      <c r="H29" s="53"/>
      <c r="I29" s="53"/>
      <c r="J29" s="53"/>
      <c r="K29" s="53"/>
      <c r="L29" s="53"/>
      <c r="M29" s="53"/>
      <c r="N29" s="53"/>
    </row>
    <row r="30" spans="2:16">
      <c r="B30" s="55" t="s">
        <v>17</v>
      </c>
      <c r="C30" s="53" t="s">
        <v>18</v>
      </c>
      <c r="D30" s="53"/>
      <c r="E30" s="53"/>
      <c r="F30" s="53"/>
      <c r="G30" s="53"/>
      <c r="H30" s="53"/>
      <c r="I30" s="53"/>
      <c r="J30" s="53"/>
      <c r="K30" s="53"/>
      <c r="L30" s="53"/>
      <c r="M30" s="53"/>
      <c r="N30" s="53"/>
    </row>
    <row r="31" spans="2:16">
      <c r="B31" s="55"/>
      <c r="C31" s="53" t="s">
        <v>19</v>
      </c>
      <c r="D31" s="53"/>
      <c r="E31" s="53"/>
      <c r="F31" s="53"/>
      <c r="G31" s="53"/>
      <c r="H31" s="53"/>
      <c r="I31" s="53"/>
      <c r="J31" s="53"/>
      <c r="K31" s="53"/>
      <c r="L31" s="53"/>
      <c r="M31" s="53"/>
      <c r="N31" s="53"/>
    </row>
    <row r="32" spans="2:16" ht="15" hidden="1" customHeight="1">
      <c r="B32" s="55"/>
      <c r="C32" s="53"/>
      <c r="D32" s="53"/>
      <c r="E32" s="53"/>
      <c r="F32" s="53"/>
      <c r="G32" s="53"/>
      <c r="H32" s="53"/>
      <c r="I32" s="53"/>
      <c r="J32" s="53"/>
      <c r="K32" s="53"/>
      <c r="L32" s="53"/>
      <c r="M32" s="53"/>
      <c r="N32" s="53"/>
    </row>
    <row r="33" spans="2:14">
      <c r="B33" s="55"/>
      <c r="C33" s="53" t="s">
        <v>20</v>
      </c>
      <c r="D33" s="53"/>
      <c r="E33" s="53"/>
      <c r="F33" s="53"/>
      <c r="G33" s="53"/>
      <c r="H33" s="53"/>
      <c r="I33" s="53"/>
      <c r="J33" s="53"/>
      <c r="K33" s="53"/>
      <c r="L33" s="53"/>
      <c r="M33" s="53"/>
      <c r="N33" s="53"/>
    </row>
    <row r="34" spans="2:14" ht="16.5" customHeight="1">
      <c r="B34" s="55"/>
      <c r="C34" s="54" t="s">
        <v>21</v>
      </c>
      <c r="D34" s="54"/>
      <c r="E34" s="54"/>
      <c r="F34" s="54"/>
      <c r="G34" s="54"/>
      <c r="H34" s="54"/>
      <c r="I34" s="54"/>
      <c r="J34" s="54"/>
      <c r="K34" s="54"/>
      <c r="L34" s="54"/>
      <c r="M34" s="54"/>
      <c r="N34" s="54"/>
    </row>
    <row r="35" spans="2:14" ht="31.5" customHeight="1">
      <c r="B35" s="33" t="s">
        <v>22</v>
      </c>
      <c r="C35" s="53" t="s">
        <v>23</v>
      </c>
      <c r="D35" s="53"/>
      <c r="E35" s="53"/>
      <c r="F35" s="53"/>
      <c r="G35" s="53"/>
      <c r="H35" s="53"/>
      <c r="I35" s="53"/>
      <c r="J35" s="53"/>
      <c r="K35" s="53"/>
      <c r="L35" s="53"/>
      <c r="M35" s="53"/>
      <c r="N35" s="53"/>
    </row>
    <row r="37" spans="2:14">
      <c r="B37" s="59" t="s">
        <v>24</v>
      </c>
      <c r="C37" s="59"/>
      <c r="D37" s="59"/>
      <c r="E37" s="59"/>
      <c r="F37" s="59"/>
      <c r="G37" s="59"/>
    </row>
    <row r="38" spans="2:14">
      <c r="B38" s="52">
        <v>46010</v>
      </c>
      <c r="C38" s="52"/>
      <c r="D38" s="52"/>
      <c r="E38" s="32"/>
      <c r="F38" s="32"/>
      <c r="G38" s="32"/>
    </row>
  </sheetData>
  <mergeCells count="31">
    <mergeCell ref="B37:G37"/>
    <mergeCell ref="B38:D38"/>
    <mergeCell ref="C18:N22"/>
    <mergeCell ref="C23:N24"/>
    <mergeCell ref="C25:N29"/>
    <mergeCell ref="C30:N30"/>
    <mergeCell ref="C31:N32"/>
    <mergeCell ref="C33:N33"/>
    <mergeCell ref="C34:N34"/>
    <mergeCell ref="C35:N35"/>
    <mergeCell ref="B30:B34"/>
    <mergeCell ref="B25:B29"/>
    <mergeCell ref="B23:B24"/>
    <mergeCell ref="B18:B22"/>
    <mergeCell ref="B13:P13"/>
    <mergeCell ref="B14:P14"/>
    <mergeCell ref="B15:P15"/>
    <mergeCell ref="B16:P16"/>
    <mergeCell ref="B17:P17"/>
    <mergeCell ref="B12:P12"/>
    <mergeCell ref="B1:P1"/>
    <mergeCell ref="B2:P2"/>
    <mergeCell ref="B3:P3"/>
    <mergeCell ref="B4:P4"/>
    <mergeCell ref="B5:P5"/>
    <mergeCell ref="B6:P6"/>
    <mergeCell ref="B7:P7"/>
    <mergeCell ref="B8:P8"/>
    <mergeCell ref="B9:P9"/>
    <mergeCell ref="B10:P10"/>
    <mergeCell ref="B11:P11"/>
  </mergeCells>
  <pageMargins left="0.7" right="0.7" top="0.75" bottom="0.75" header="0.3" footer="0.3"/>
  <pageSetup paperSize="8"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72"/>
  <sheetViews>
    <sheetView zoomScale="110" zoomScaleNormal="110" workbookViewId="0">
      <pane ySplit="2" topLeftCell="L157" activePane="bottomLeft" state="frozen"/>
      <selection pane="bottomLeft" activeCell="L157" sqref="L157"/>
      <selection activeCell="A3" sqref="A3"/>
    </sheetView>
  </sheetViews>
  <sheetFormatPr defaultRowHeight="15.75"/>
  <cols>
    <col min="1" max="1" width="24.7109375" style="3" customWidth="1"/>
    <col min="2" max="2" width="34.85546875" style="3" customWidth="1"/>
    <col min="3" max="3" width="47.7109375" style="3" customWidth="1"/>
    <col min="4" max="4" width="11.5703125" style="29" customWidth="1"/>
    <col min="5" max="5" width="9.140625" style="6" customWidth="1"/>
    <col min="6" max="6" width="9.140625" style="5"/>
    <col min="7" max="7" width="9.140625" style="3"/>
    <col min="8" max="8" width="9.140625" style="7"/>
  </cols>
  <sheetData>
    <row r="1" spans="2:9" ht="22.5" customHeight="1">
      <c r="B1" s="34" t="s">
        <v>25</v>
      </c>
    </row>
    <row r="2" spans="2:9" s="1" customFormat="1" ht="65.25" customHeight="1">
      <c r="B2" s="34" t="s">
        <v>26</v>
      </c>
      <c r="C2" s="34" t="s">
        <v>27</v>
      </c>
      <c r="D2" s="48" t="s">
        <v>28</v>
      </c>
      <c r="E2" s="17" t="s">
        <v>29</v>
      </c>
      <c r="F2" s="18" t="s">
        <v>30</v>
      </c>
      <c r="G2" s="13" t="s">
        <v>31</v>
      </c>
      <c r="H2" s="19" t="s">
        <v>32</v>
      </c>
      <c r="I2" s="26"/>
    </row>
    <row r="4" spans="2:9">
      <c r="B4" s="2" t="s">
        <v>33</v>
      </c>
      <c r="C4" s="12" t="s">
        <v>34</v>
      </c>
    </row>
    <row r="5" spans="2:9">
      <c r="B5" s="2"/>
      <c r="C5" s="3" t="s">
        <v>35</v>
      </c>
      <c r="D5" s="44">
        <v>13900</v>
      </c>
      <c r="E5" s="6">
        <v>2</v>
      </c>
      <c r="F5" s="5">
        <f>SUM(D5/E5)</f>
        <v>6950</v>
      </c>
      <c r="G5" s="5">
        <f>SUM(F5-F8)</f>
        <v>-965</v>
      </c>
      <c r="H5" s="10">
        <f>SUM(G5/(F8/100))</f>
        <v>-12.192040429564118</v>
      </c>
    </row>
    <row r="6" spans="2:9">
      <c r="C6" s="3" t="s">
        <v>36</v>
      </c>
      <c r="D6" s="44">
        <v>25900</v>
      </c>
      <c r="E6" s="6">
        <v>3</v>
      </c>
      <c r="F6" s="5">
        <f t="shared" ref="F6:F8" si="0">SUM(D6/E6)</f>
        <v>8633.3333333333339</v>
      </c>
      <c r="G6" s="5">
        <f>SUM(F6-F8)</f>
        <v>718.33333333333394</v>
      </c>
      <c r="H6" s="7">
        <f>SUM(G6/(F8/100))</f>
        <v>9.0755948620762332</v>
      </c>
    </row>
    <row r="7" spans="2:9">
      <c r="C7" s="3" t="s">
        <v>37</v>
      </c>
      <c r="D7" s="44">
        <v>7690</v>
      </c>
      <c r="E7" s="6">
        <v>1</v>
      </c>
      <c r="F7" s="5">
        <f t="shared" si="0"/>
        <v>7690</v>
      </c>
      <c r="G7" s="5">
        <f>SUM(F7-F8)</f>
        <v>-225</v>
      </c>
      <c r="H7" s="7">
        <f>SUM(G7/(F8/100))</f>
        <v>-2.8427037271004418</v>
      </c>
    </row>
    <row r="8" spans="2:9">
      <c r="C8" s="2" t="s">
        <v>38</v>
      </c>
      <c r="D8" s="45">
        <f>SUM(D5:D7)</f>
        <v>47490</v>
      </c>
      <c r="E8" s="6">
        <f>SUM(E5:E7)</f>
        <v>6</v>
      </c>
      <c r="F8" s="5">
        <f t="shared" si="0"/>
        <v>7915</v>
      </c>
    </row>
    <row r="9" spans="2:9">
      <c r="C9" s="2"/>
      <c r="D9" s="45"/>
    </row>
    <row r="10" spans="2:9">
      <c r="C10" s="3" t="s">
        <v>39</v>
      </c>
      <c r="D10" s="44">
        <v>26200</v>
      </c>
      <c r="E10" s="6">
        <v>4</v>
      </c>
      <c r="F10" s="5">
        <f t="shared" ref="F10" si="1">SUM(D10/E10)</f>
        <v>6550</v>
      </c>
    </row>
    <row r="11" spans="2:9">
      <c r="C11" s="2"/>
      <c r="D11" s="45"/>
    </row>
    <row r="12" spans="2:9">
      <c r="C12" s="2" t="s">
        <v>40</v>
      </c>
      <c r="D12" s="45">
        <f>SUM(D8+D10)</f>
        <v>73690</v>
      </c>
      <c r="E12" s="22">
        <f>SUM(E8+E10)</f>
        <v>10</v>
      </c>
      <c r="F12" s="5">
        <f t="shared" ref="F12" si="2">SUM(D12/E12)</f>
        <v>7369</v>
      </c>
    </row>
    <row r="13" spans="2:9">
      <c r="C13" s="2"/>
      <c r="D13" s="45"/>
    </row>
    <row r="14" spans="2:9">
      <c r="B14" s="2" t="s">
        <v>41</v>
      </c>
      <c r="C14" s="12" t="s">
        <v>34</v>
      </c>
    </row>
    <row r="15" spans="2:9">
      <c r="B15" s="2"/>
      <c r="C15" s="3" t="s">
        <v>42</v>
      </c>
      <c r="D15" s="44">
        <v>6950</v>
      </c>
      <c r="E15" s="6">
        <v>1</v>
      </c>
      <c r="F15" s="5">
        <f t="shared" ref="F15:F22" si="3">SUM(D15/E15)</f>
        <v>6950</v>
      </c>
      <c r="G15" s="5">
        <f>SUM(F15-F20)</f>
        <v>-401.81818181818198</v>
      </c>
      <c r="H15" s="7">
        <f>SUM(G15/(F20/100))</f>
        <v>-5.4655620131074585</v>
      </c>
    </row>
    <row r="16" spans="2:9">
      <c r="C16" s="3" t="s">
        <v>43</v>
      </c>
      <c r="D16" s="44">
        <v>11800</v>
      </c>
      <c r="E16" s="6">
        <v>2</v>
      </c>
      <c r="F16" s="5">
        <f t="shared" si="3"/>
        <v>5900</v>
      </c>
      <c r="G16" s="5">
        <f>SUM(F16-F20)</f>
        <v>-1451.818181818182</v>
      </c>
      <c r="H16" s="10">
        <f>SUM(G16/(F20/100))</f>
        <v>-19.747743291702736</v>
      </c>
    </row>
    <row r="17" spans="2:8">
      <c r="C17" s="3" t="s">
        <v>44</v>
      </c>
      <c r="D17" s="44">
        <v>7170</v>
      </c>
      <c r="E17" s="6">
        <v>1</v>
      </c>
      <c r="F17" s="5">
        <f t="shared" si="3"/>
        <v>7170</v>
      </c>
      <c r="G17" s="5">
        <f>SUM(F17-F20)</f>
        <v>-181.81818181818198</v>
      </c>
      <c r="H17" s="7">
        <f>SUM(G17/(F20/100))</f>
        <v>-2.4731049833065435</v>
      </c>
    </row>
    <row r="18" spans="2:8">
      <c r="C18" s="3" t="s">
        <v>45</v>
      </c>
      <c r="D18" s="44">
        <v>40600</v>
      </c>
      <c r="E18" s="6">
        <v>5</v>
      </c>
      <c r="F18" s="5">
        <f t="shared" si="3"/>
        <v>8120</v>
      </c>
      <c r="G18" s="5">
        <f>SUM(F18-F20)</f>
        <v>768.18181818181802</v>
      </c>
      <c r="H18" s="10">
        <f>SUM(G18/(F20/100))</f>
        <v>10.448868554470135</v>
      </c>
    </row>
    <row r="19" spans="2:8">
      <c r="C19" s="3" t="s">
        <v>46</v>
      </c>
      <c r="D19" s="44">
        <v>14350</v>
      </c>
      <c r="E19" s="6">
        <v>2</v>
      </c>
      <c r="F19" s="5">
        <f t="shared" si="3"/>
        <v>7175</v>
      </c>
      <c r="G19" s="5">
        <f>SUM(F19-F20)</f>
        <v>-176.81818181818198</v>
      </c>
      <c r="H19" s="7">
        <f>SUM(G19/(F20/100))</f>
        <v>-2.4050945962656138</v>
      </c>
    </row>
    <row r="20" spans="2:8">
      <c r="C20" s="2" t="s">
        <v>38</v>
      </c>
      <c r="D20" s="45">
        <f>SUM(D15:D19)</f>
        <v>80870</v>
      </c>
      <c r="E20" s="6">
        <f>SUM(E15:E19)</f>
        <v>11</v>
      </c>
      <c r="F20" s="5">
        <f t="shared" si="3"/>
        <v>7351.818181818182</v>
      </c>
    </row>
    <row r="21" spans="2:8">
      <c r="C21" s="2"/>
      <c r="D21" s="45"/>
    </row>
    <row r="22" spans="2:8">
      <c r="C22" s="3" t="s">
        <v>47</v>
      </c>
      <c r="D22" s="44">
        <v>19750</v>
      </c>
      <c r="E22" s="6">
        <v>2</v>
      </c>
      <c r="F22" s="5">
        <f t="shared" si="3"/>
        <v>9875</v>
      </c>
    </row>
    <row r="23" spans="2:8">
      <c r="C23" s="2"/>
      <c r="D23" s="45"/>
    </row>
    <row r="24" spans="2:8">
      <c r="C24" s="2" t="s">
        <v>40</v>
      </c>
      <c r="D24" s="45">
        <f>SUM(D20+D22)</f>
        <v>100620</v>
      </c>
      <c r="E24" s="22">
        <f>SUM(E20+E22)</f>
        <v>13</v>
      </c>
      <c r="F24" s="5">
        <f t="shared" ref="F24" si="4">SUM(D24/E24)</f>
        <v>7740</v>
      </c>
    </row>
    <row r="25" spans="2:8">
      <c r="C25" s="2"/>
      <c r="D25" s="45"/>
    </row>
    <row r="26" spans="2:8">
      <c r="B26" s="2" t="s">
        <v>48</v>
      </c>
      <c r="C26" s="3" t="s">
        <v>49</v>
      </c>
      <c r="D26" s="43">
        <v>10850</v>
      </c>
      <c r="E26" s="6">
        <v>3</v>
      </c>
      <c r="F26" s="5">
        <f>SUM(D26/E26)</f>
        <v>3616.6666666666665</v>
      </c>
      <c r="G26" s="5">
        <f>SUM(F26-F29)</f>
        <v>259.16666666666652</v>
      </c>
      <c r="H26" s="7">
        <f>SUM(G26/(F29/100))</f>
        <v>7.7190369818813549</v>
      </c>
    </row>
    <row r="27" spans="2:8">
      <c r="C27" s="3" t="s">
        <v>50</v>
      </c>
      <c r="D27" s="43">
        <v>6120</v>
      </c>
      <c r="E27" s="6">
        <v>2</v>
      </c>
      <c r="F27" s="5">
        <f t="shared" ref="F27:F29" si="5">SUM(D27/E27)</f>
        <v>3060</v>
      </c>
      <c r="G27" s="5">
        <f>SUM(F27-F29)</f>
        <v>-297.5</v>
      </c>
      <c r="H27" s="7">
        <f>SUM(G27/(F29/100))</f>
        <v>-8.8607594936708853</v>
      </c>
    </row>
    <row r="28" spans="2:8">
      <c r="C28" s="3" t="s">
        <v>51</v>
      </c>
      <c r="D28" s="43">
        <v>9890</v>
      </c>
      <c r="E28" s="6">
        <v>3</v>
      </c>
      <c r="F28" s="5">
        <f t="shared" si="5"/>
        <v>3296.6666666666665</v>
      </c>
      <c r="G28" s="5">
        <f>SUM(F28-F29)</f>
        <v>-60.833333333333485</v>
      </c>
      <c r="H28" s="7">
        <f>SUM(G28/(F29/100))</f>
        <v>-1.8118639861007737</v>
      </c>
    </row>
    <row r="29" spans="2:8">
      <c r="C29" s="2" t="s">
        <v>52</v>
      </c>
      <c r="D29" s="45">
        <f>SUM(D26:D28)</f>
        <v>26860</v>
      </c>
      <c r="E29" s="6">
        <f>SUM(E26:E28)</f>
        <v>8</v>
      </c>
      <c r="F29" s="5">
        <f t="shared" si="5"/>
        <v>3357.5</v>
      </c>
    </row>
    <row r="31" spans="2:8">
      <c r="B31" s="2" t="s">
        <v>53</v>
      </c>
      <c r="C31" s="3" t="s">
        <v>54</v>
      </c>
      <c r="D31" s="43">
        <v>83400</v>
      </c>
      <c r="E31" s="6">
        <v>1</v>
      </c>
      <c r="F31" s="5">
        <f t="shared" ref="F31:F44" si="6">SUM(D31/E31)</f>
        <v>83400</v>
      </c>
      <c r="G31" s="5">
        <f>SUM(F31-F44)</f>
        <v>-7400</v>
      </c>
      <c r="H31" s="7">
        <f>SUM(G31/(F44/100))</f>
        <v>-8.1497797356828201</v>
      </c>
    </row>
    <row r="32" spans="2:8">
      <c r="C32" s="3" t="s">
        <v>55</v>
      </c>
      <c r="D32" s="43">
        <v>205400</v>
      </c>
      <c r="E32" s="6">
        <v>2</v>
      </c>
      <c r="F32" s="5">
        <f t="shared" si="6"/>
        <v>102700</v>
      </c>
      <c r="G32" s="5">
        <f>SUM(F32-F44)</f>
        <v>11900</v>
      </c>
      <c r="H32" s="10">
        <f>SUM(G32/(F44/100))</f>
        <v>13.105726872246697</v>
      </c>
    </row>
    <row r="33" spans="2:8">
      <c r="C33" s="3" t="s">
        <v>56</v>
      </c>
      <c r="D33" s="43">
        <v>156800</v>
      </c>
      <c r="E33" s="6">
        <v>2</v>
      </c>
      <c r="F33" s="5">
        <f t="shared" si="6"/>
        <v>78400</v>
      </c>
      <c r="G33" s="5">
        <f>SUM(F33-F44)</f>
        <v>-12400</v>
      </c>
      <c r="H33" s="10">
        <f>SUM(G33/(F44/100))</f>
        <v>-13.656387665198238</v>
      </c>
    </row>
    <row r="34" spans="2:8">
      <c r="C34" s="3" t="s">
        <v>57</v>
      </c>
      <c r="D34" s="43">
        <v>196100</v>
      </c>
      <c r="E34" s="6">
        <v>2</v>
      </c>
      <c r="F34" s="5">
        <f t="shared" si="6"/>
        <v>98050</v>
      </c>
      <c r="G34" s="5">
        <f>SUM(F34-F44)</f>
        <v>7250</v>
      </c>
      <c r="H34" s="7">
        <f>SUM(G34/(F44/100))</f>
        <v>7.9845814977973566</v>
      </c>
    </row>
    <row r="35" spans="2:8">
      <c r="C35" s="3" t="s">
        <v>58</v>
      </c>
      <c r="D35" s="43">
        <v>96200</v>
      </c>
      <c r="E35" s="6">
        <v>1</v>
      </c>
      <c r="F35" s="5">
        <f t="shared" si="6"/>
        <v>96200</v>
      </c>
      <c r="G35" s="5">
        <f>SUM(F35-F44)</f>
        <v>5400</v>
      </c>
      <c r="H35" s="7">
        <f>SUM(G35/(F44/100))</f>
        <v>5.9471365638766516</v>
      </c>
    </row>
    <row r="36" spans="2:8">
      <c r="C36" s="3" t="s">
        <v>59</v>
      </c>
      <c r="D36" s="43">
        <v>91300</v>
      </c>
      <c r="E36" s="6">
        <v>1</v>
      </c>
      <c r="F36" s="5">
        <f t="shared" si="6"/>
        <v>91300</v>
      </c>
      <c r="G36" s="5">
        <f>SUM(F36-F44)</f>
        <v>500</v>
      </c>
      <c r="H36" s="7">
        <f>SUM(G36/(F44/100))</f>
        <v>0.5506607929515418</v>
      </c>
    </row>
    <row r="37" spans="2:8">
      <c r="C37" s="3" t="s">
        <v>60</v>
      </c>
      <c r="D37" s="43">
        <v>169400</v>
      </c>
      <c r="E37" s="6">
        <v>2</v>
      </c>
      <c r="F37" s="5">
        <f t="shared" si="6"/>
        <v>84700</v>
      </c>
      <c r="G37" s="5">
        <f>SUM(F37-F44)</f>
        <v>-6100</v>
      </c>
      <c r="H37" s="7">
        <f>SUM(G37/(F44/100))</f>
        <v>-6.7180616740088102</v>
      </c>
    </row>
    <row r="38" spans="2:8">
      <c r="C38" s="3" t="s">
        <v>61</v>
      </c>
      <c r="D38" s="43">
        <v>86800</v>
      </c>
      <c r="E38" s="6">
        <v>1</v>
      </c>
      <c r="F38" s="5">
        <f t="shared" si="6"/>
        <v>86800</v>
      </c>
      <c r="G38" s="5">
        <f>SUM(F38-F44)</f>
        <v>-4000</v>
      </c>
      <c r="H38" s="7">
        <f>SUM(G38/(F44/100))</f>
        <v>-4.4052863436123344</v>
      </c>
    </row>
    <row r="39" spans="2:8">
      <c r="C39" s="3" t="s">
        <v>62</v>
      </c>
      <c r="D39" s="43">
        <v>88100</v>
      </c>
      <c r="E39" s="6">
        <v>1</v>
      </c>
      <c r="F39" s="5">
        <f t="shared" si="6"/>
        <v>88100</v>
      </c>
      <c r="G39" s="5">
        <f>SUM(F39-F44)</f>
        <v>-2700</v>
      </c>
      <c r="H39" s="7">
        <f>SUM(G39/(F44/100))</f>
        <v>-2.9735682819383258</v>
      </c>
    </row>
    <row r="40" spans="2:8">
      <c r="C40" s="3" t="s">
        <v>63</v>
      </c>
      <c r="D40" s="43">
        <v>173200</v>
      </c>
      <c r="E40" s="6">
        <v>2</v>
      </c>
      <c r="F40" s="5">
        <f t="shared" si="6"/>
        <v>86600</v>
      </c>
      <c r="G40" s="5">
        <f>SUM(F40-F44)</f>
        <v>-4200</v>
      </c>
      <c r="H40" s="7">
        <f>SUM(G40/(F44/100))</f>
        <v>-4.6255506607929515</v>
      </c>
    </row>
    <row r="41" spans="2:8">
      <c r="C41" s="3" t="s">
        <v>64</v>
      </c>
      <c r="D41" s="43">
        <v>184800</v>
      </c>
      <c r="E41" s="6">
        <v>2</v>
      </c>
      <c r="F41" s="5">
        <f t="shared" si="6"/>
        <v>92400</v>
      </c>
      <c r="G41" s="5">
        <f>SUM(F41-F44)</f>
        <v>1600</v>
      </c>
      <c r="H41" s="7">
        <f>SUM(G41/(F44/100))</f>
        <v>1.7621145374449338</v>
      </c>
    </row>
    <row r="42" spans="2:8">
      <c r="C42" s="3" t="s">
        <v>65</v>
      </c>
      <c r="D42" s="43">
        <v>194600</v>
      </c>
      <c r="E42" s="6">
        <v>2</v>
      </c>
      <c r="F42" s="5">
        <f t="shared" si="6"/>
        <v>97300</v>
      </c>
      <c r="G42" s="5">
        <f>SUM(F42-F44)</f>
        <v>6500</v>
      </c>
      <c r="H42" s="7">
        <f>SUM(G42/(F44/100))</f>
        <v>7.1585903083700444</v>
      </c>
    </row>
    <row r="43" spans="2:8">
      <c r="C43" s="3" t="s">
        <v>66</v>
      </c>
      <c r="D43" s="43">
        <v>89900</v>
      </c>
      <c r="E43" s="6">
        <v>1</v>
      </c>
      <c r="F43" s="5">
        <f t="shared" si="6"/>
        <v>89900</v>
      </c>
      <c r="G43" s="5">
        <f>SUM(F43-F44)</f>
        <v>-900</v>
      </c>
      <c r="H43" s="7">
        <f>SUM(G43/(F44/100))</f>
        <v>-0.99118942731277537</v>
      </c>
    </row>
    <row r="44" spans="2:8">
      <c r="C44" s="2" t="s">
        <v>52</v>
      </c>
      <c r="D44" s="45">
        <f>SUM(D31:D43)</f>
        <v>1816000</v>
      </c>
      <c r="E44" s="6">
        <f>SUM(E31:E43)</f>
        <v>20</v>
      </c>
      <c r="F44" s="5">
        <f t="shared" si="6"/>
        <v>90800</v>
      </c>
    </row>
    <row r="45" spans="2:8">
      <c r="C45" s="2"/>
      <c r="D45" s="45"/>
    </row>
    <row r="46" spans="2:8">
      <c r="B46" s="2" t="s">
        <v>67</v>
      </c>
      <c r="C46" s="12" t="s">
        <v>34</v>
      </c>
    </row>
    <row r="47" spans="2:8">
      <c r="C47" s="3" t="s">
        <v>68</v>
      </c>
      <c r="D47" s="44">
        <v>2590</v>
      </c>
      <c r="E47" s="6">
        <v>1</v>
      </c>
      <c r="F47" s="5">
        <f t="shared" ref="F47:F51" si="7">SUM(D47/E47)</f>
        <v>2590</v>
      </c>
      <c r="G47" s="5">
        <f>SUM(F47-F51)</f>
        <v>-621.11111111111131</v>
      </c>
      <c r="H47" s="10">
        <f>SUM(G47/(F51/100))</f>
        <v>-19.342560553633223</v>
      </c>
    </row>
    <row r="48" spans="2:8">
      <c r="C48" s="3" t="s">
        <v>69</v>
      </c>
      <c r="D48" s="44">
        <v>9710</v>
      </c>
      <c r="E48" s="6">
        <v>3</v>
      </c>
      <c r="F48" s="5">
        <f t="shared" si="7"/>
        <v>3236.6666666666665</v>
      </c>
      <c r="G48" s="5">
        <f>SUM(F48-F51)</f>
        <v>25.555555555555202</v>
      </c>
      <c r="H48" s="7">
        <f>SUM(G48/(F51/100))</f>
        <v>0.79584775086504078</v>
      </c>
    </row>
    <row r="49" spans="2:8">
      <c r="C49" s="3" t="s">
        <v>70</v>
      </c>
      <c r="D49" s="44">
        <v>9390</v>
      </c>
      <c r="E49" s="6">
        <v>3</v>
      </c>
      <c r="F49" s="5">
        <f t="shared" si="7"/>
        <v>3130</v>
      </c>
      <c r="G49" s="5">
        <f>SUM(F49-F51)</f>
        <v>-81.111111111111313</v>
      </c>
      <c r="H49" s="7">
        <f>SUM(G49/(F51/100))</f>
        <v>-2.5259515570934314</v>
      </c>
    </row>
    <row r="50" spans="2:8">
      <c r="C50" s="3" t="s">
        <v>71</v>
      </c>
      <c r="D50" s="44">
        <v>7210</v>
      </c>
      <c r="E50" s="6">
        <v>2</v>
      </c>
      <c r="F50" s="5">
        <f t="shared" si="7"/>
        <v>3605</v>
      </c>
      <c r="G50" s="5">
        <f>SUM(F50-F51)</f>
        <v>393.88888888888869</v>
      </c>
      <c r="H50" s="10">
        <f>SUM(G50/(F51/100))</f>
        <v>12.266435986159163</v>
      </c>
    </row>
    <row r="51" spans="2:8">
      <c r="C51" s="2" t="s">
        <v>38</v>
      </c>
      <c r="D51" s="45">
        <f>SUM(D47:D50)</f>
        <v>28900</v>
      </c>
      <c r="E51" s="6">
        <f>SUM(E47:E50)</f>
        <v>9</v>
      </c>
      <c r="F51" s="5">
        <f t="shared" si="7"/>
        <v>3211.1111111111113</v>
      </c>
    </row>
    <row r="52" spans="2:8">
      <c r="C52" s="2"/>
      <c r="D52" s="45"/>
    </row>
    <row r="53" spans="2:8">
      <c r="C53" s="3" t="s">
        <v>72</v>
      </c>
      <c r="D53" s="44">
        <v>3310</v>
      </c>
      <c r="E53" s="6">
        <v>1</v>
      </c>
      <c r="F53" s="5">
        <f t="shared" ref="F53" si="8">SUM(D53/E53)</f>
        <v>3310</v>
      </c>
    </row>
    <row r="54" spans="2:8">
      <c r="C54" s="2"/>
      <c r="D54" s="45"/>
    </row>
    <row r="55" spans="2:8">
      <c r="C55" s="2" t="s">
        <v>40</v>
      </c>
      <c r="D55" s="45">
        <f>SUM(D51+D53)</f>
        <v>32210</v>
      </c>
      <c r="E55" s="22">
        <f>SUM(E51+E53)</f>
        <v>10</v>
      </c>
      <c r="F55" s="5">
        <f t="shared" ref="F55" si="9">SUM(D55/E55)</f>
        <v>3221</v>
      </c>
    </row>
    <row r="56" spans="2:8">
      <c r="C56" s="2"/>
      <c r="D56" s="45"/>
      <c r="E56" s="22"/>
    </row>
    <row r="57" spans="2:8">
      <c r="B57" s="2" t="s">
        <v>73</v>
      </c>
      <c r="C57" s="12" t="s">
        <v>34</v>
      </c>
      <c r="D57" s="45"/>
    </row>
    <row r="58" spans="2:8">
      <c r="B58" s="2"/>
      <c r="C58" s="3" t="s">
        <v>74</v>
      </c>
      <c r="D58" s="44">
        <v>6200</v>
      </c>
      <c r="E58" s="6">
        <v>4</v>
      </c>
      <c r="F58" s="5">
        <f>SUM(D58/E58)</f>
        <v>1550</v>
      </c>
      <c r="G58" s="5">
        <f>SUM(F58-F61)</f>
        <v>-179.09090909090901</v>
      </c>
      <c r="H58" s="10">
        <f>SUM(G58/(F61/100))</f>
        <v>-10.357518401682436</v>
      </c>
    </row>
    <row r="59" spans="2:8">
      <c r="C59" s="3" t="s">
        <v>75</v>
      </c>
      <c r="D59" s="44">
        <v>5500</v>
      </c>
      <c r="E59" s="6">
        <v>3</v>
      </c>
      <c r="F59" s="5">
        <f>SUM(D59/E59)</f>
        <v>1833.3333333333333</v>
      </c>
      <c r="G59" s="5">
        <f>SUM(F59-F61)</f>
        <v>104.24242424242425</v>
      </c>
      <c r="H59" s="7">
        <f>SUM(G59/(F61/100))</f>
        <v>6.0287416754293739</v>
      </c>
    </row>
    <row r="60" spans="2:8">
      <c r="C60" s="3" t="s">
        <v>76</v>
      </c>
      <c r="D60" s="44">
        <v>7320</v>
      </c>
      <c r="E60" s="6">
        <v>4</v>
      </c>
      <c r="F60" s="5">
        <f>SUM(D60/E60)</f>
        <v>1830</v>
      </c>
      <c r="G60" s="5">
        <f>SUM(F60-F61)</f>
        <v>100.90909090909099</v>
      </c>
      <c r="H60" s="7">
        <f>SUM(G60/(F61/100))</f>
        <v>5.8359621451104156</v>
      </c>
    </row>
    <row r="61" spans="2:8">
      <c r="C61" s="2" t="s">
        <v>38</v>
      </c>
      <c r="D61" s="45">
        <f>SUM(D58:D60)</f>
        <v>19020</v>
      </c>
      <c r="E61" s="6">
        <f>SUM(E58:E60)</f>
        <v>11</v>
      </c>
      <c r="F61" s="5">
        <f>SUM(D61/E61)</f>
        <v>1729.090909090909</v>
      </c>
    </row>
    <row r="62" spans="2:8">
      <c r="C62" s="2"/>
      <c r="D62" s="45"/>
    </row>
    <row r="63" spans="2:8">
      <c r="C63" s="3" t="s">
        <v>77</v>
      </c>
      <c r="D63" s="44">
        <v>3110</v>
      </c>
      <c r="E63" s="6">
        <v>2</v>
      </c>
      <c r="F63" s="5">
        <f>SUM(D63/E63)</f>
        <v>1555</v>
      </c>
    </row>
    <row r="64" spans="2:8">
      <c r="C64" s="2"/>
      <c r="D64" s="45"/>
    </row>
    <row r="65" spans="2:8">
      <c r="C65" s="2" t="s">
        <v>40</v>
      </c>
      <c r="D65" s="45">
        <f>SUM(D61+D63)</f>
        <v>22130</v>
      </c>
      <c r="E65" s="22">
        <f>SUM(E61+E63)</f>
        <v>13</v>
      </c>
      <c r="F65" s="5">
        <f>SUM(D65/E65)</f>
        <v>1702.3076923076924</v>
      </c>
    </row>
    <row r="67" spans="2:8">
      <c r="B67" s="2" t="s">
        <v>78</v>
      </c>
      <c r="C67" s="12" t="s">
        <v>34</v>
      </c>
    </row>
    <row r="68" spans="2:8">
      <c r="B68" s="2"/>
      <c r="C68" s="3" t="s">
        <v>79</v>
      </c>
      <c r="D68" s="44">
        <v>15600</v>
      </c>
      <c r="E68" s="6">
        <v>2</v>
      </c>
      <c r="F68" s="5">
        <f t="shared" ref="F68" si="10">SUM(D68/E68)</f>
        <v>7800</v>
      </c>
      <c r="G68" s="5">
        <f>SUM(F68-F76)</f>
        <v>959.09090909090901</v>
      </c>
      <c r="H68" s="10">
        <f>SUM(G68/(F76/100))</f>
        <v>14.019933554817275</v>
      </c>
    </row>
    <row r="69" spans="2:8">
      <c r="B69" s="2"/>
      <c r="C69" s="3" t="s">
        <v>80</v>
      </c>
      <c r="D69" s="44">
        <v>5110</v>
      </c>
      <c r="E69" s="6">
        <v>1</v>
      </c>
      <c r="F69" s="5">
        <f t="shared" ref="F69:F76" si="11">SUM(D69/E69)</f>
        <v>5110</v>
      </c>
      <c r="G69" s="5">
        <f>SUM(F69-F76)</f>
        <v>-1730.909090909091</v>
      </c>
      <c r="H69" s="10">
        <f>SUM(G69/(F76/100))</f>
        <v>-25.302325581395351</v>
      </c>
    </row>
    <row r="70" spans="2:8">
      <c r="B70" s="2"/>
      <c r="C70" s="3" t="s">
        <v>81</v>
      </c>
      <c r="D70" s="44">
        <v>5800</v>
      </c>
      <c r="E70" s="6">
        <v>1</v>
      </c>
      <c r="F70" s="5">
        <f t="shared" ref="F70:F72" si="12">SUM(D70/E70)</f>
        <v>5800</v>
      </c>
      <c r="G70" s="5">
        <f>SUM(F70-F76)</f>
        <v>-1040.909090909091</v>
      </c>
      <c r="H70" s="10">
        <f>SUM(G70/(F76/100))</f>
        <v>-15.215946843853823</v>
      </c>
    </row>
    <row r="71" spans="2:8">
      <c r="B71" s="2"/>
      <c r="C71" s="3" t="s">
        <v>82</v>
      </c>
      <c r="D71" s="44">
        <v>7780</v>
      </c>
      <c r="E71" s="6">
        <v>1</v>
      </c>
      <c r="F71" s="5">
        <f t="shared" si="12"/>
        <v>7780</v>
      </c>
      <c r="G71" s="5">
        <f>SUM(F71-F76)</f>
        <v>939.09090909090901</v>
      </c>
      <c r="H71" s="10">
        <f>SUM(G71/(F76/100))</f>
        <v>13.727574750830565</v>
      </c>
    </row>
    <row r="72" spans="2:8">
      <c r="B72" s="2"/>
      <c r="C72" s="3" t="s">
        <v>83</v>
      </c>
      <c r="D72" s="44">
        <v>13950</v>
      </c>
      <c r="E72" s="6">
        <v>2</v>
      </c>
      <c r="F72" s="5">
        <f t="shared" si="12"/>
        <v>6975</v>
      </c>
      <c r="G72" s="5">
        <f>SUM(F72-F76)</f>
        <v>134.09090909090901</v>
      </c>
      <c r="H72" s="7">
        <f>SUM(G72/(F76/100))</f>
        <v>1.9601328903654474</v>
      </c>
    </row>
    <row r="73" spans="2:8">
      <c r="C73" s="3" t="s">
        <v>84</v>
      </c>
      <c r="D73" s="44">
        <v>5910</v>
      </c>
      <c r="E73" s="6">
        <v>1</v>
      </c>
      <c r="F73" s="5">
        <f t="shared" si="11"/>
        <v>5910</v>
      </c>
      <c r="G73" s="5">
        <f>SUM(F73-F76)</f>
        <v>-930.90909090909099</v>
      </c>
      <c r="H73" s="10">
        <f>SUM(G73/(F76/100))</f>
        <v>-13.607973421926912</v>
      </c>
    </row>
    <row r="74" spans="2:8">
      <c r="C74" s="3" t="s">
        <v>85</v>
      </c>
      <c r="D74" s="44">
        <v>15000</v>
      </c>
      <c r="E74" s="6">
        <v>2</v>
      </c>
      <c r="F74" s="5">
        <f t="shared" si="11"/>
        <v>7500</v>
      </c>
      <c r="G74" s="5">
        <f>SUM(F74-F76)</f>
        <v>659.09090909090901</v>
      </c>
      <c r="H74" s="7">
        <f>SUM(G74/(F76/100))</f>
        <v>9.6345514950166109</v>
      </c>
    </row>
    <row r="75" spans="2:8">
      <c r="C75" s="3" t="s">
        <v>86</v>
      </c>
      <c r="D75" s="44">
        <v>6100</v>
      </c>
      <c r="E75" s="6">
        <v>1</v>
      </c>
      <c r="F75" s="5">
        <f t="shared" si="11"/>
        <v>6100</v>
      </c>
      <c r="G75" s="5">
        <f>SUM(F75-F76)</f>
        <v>-740.90909090909099</v>
      </c>
      <c r="H75" s="10">
        <f>SUM(G75/(F76/100))</f>
        <v>-10.830564784053157</v>
      </c>
    </row>
    <row r="76" spans="2:8">
      <c r="C76" s="2" t="s">
        <v>38</v>
      </c>
      <c r="D76" s="45">
        <f>SUM(D68:D75)</f>
        <v>75250</v>
      </c>
      <c r="E76" s="6">
        <f>SUM(E68:E75)</f>
        <v>11</v>
      </c>
      <c r="F76" s="5">
        <f t="shared" si="11"/>
        <v>6840.909090909091</v>
      </c>
      <c r="G76" s="5"/>
    </row>
    <row r="77" spans="2:8">
      <c r="C77" s="2"/>
      <c r="D77" s="45"/>
      <c r="G77" s="5"/>
    </row>
    <row r="78" spans="2:8">
      <c r="C78" s="12" t="s">
        <v>87</v>
      </c>
      <c r="D78" s="45"/>
      <c r="G78" s="5"/>
    </row>
    <row r="79" spans="2:8">
      <c r="C79" s="3" t="s">
        <v>88</v>
      </c>
      <c r="D79" s="44">
        <v>8820</v>
      </c>
      <c r="E79" s="6">
        <v>1</v>
      </c>
      <c r="F79" s="5">
        <f t="shared" ref="F79:F81" si="13">SUM(D79/E79)</f>
        <v>8820</v>
      </c>
      <c r="G79" s="5">
        <f>SUM(F79-F81)</f>
        <v>785</v>
      </c>
      <c r="H79" s="7">
        <f>SUM(G79/(F81/100))</f>
        <v>9.7697573117610457</v>
      </c>
    </row>
    <row r="80" spans="2:8">
      <c r="C80" s="3" t="s">
        <v>89</v>
      </c>
      <c r="D80" s="44">
        <v>7250</v>
      </c>
      <c r="E80" s="6">
        <v>1</v>
      </c>
      <c r="F80" s="5">
        <f t="shared" si="13"/>
        <v>7250</v>
      </c>
      <c r="G80" s="5">
        <f>SUM(F80-F81)</f>
        <v>-785</v>
      </c>
      <c r="H80" s="7">
        <f>SUM(G80/(F81/100))</f>
        <v>-9.7697573117610457</v>
      </c>
    </row>
    <row r="81" spans="2:8">
      <c r="C81" s="2" t="s">
        <v>38</v>
      </c>
      <c r="D81" s="45">
        <f>SUM(D77:D80)</f>
        <v>16070</v>
      </c>
      <c r="E81" s="6">
        <f>SUM(E77:E80)</f>
        <v>2</v>
      </c>
      <c r="F81" s="5">
        <f t="shared" si="13"/>
        <v>8035</v>
      </c>
      <c r="G81" s="5"/>
    </row>
    <row r="82" spans="2:8">
      <c r="C82" s="2"/>
      <c r="D82" s="45"/>
      <c r="G82" s="5"/>
    </row>
    <row r="83" spans="2:8">
      <c r="C83" s="2" t="s">
        <v>40</v>
      </c>
      <c r="D83" s="45">
        <f>+SUM(D76+D81)</f>
        <v>91320</v>
      </c>
      <c r="E83" s="22">
        <f t="shared" ref="E83:F83" si="14">+SUM(E76+E81)</f>
        <v>13</v>
      </c>
      <c r="F83" s="5">
        <f t="shared" ref="F83" si="15">SUM(D83/E83)</f>
        <v>7024.6153846153848</v>
      </c>
      <c r="G83" s="5"/>
    </row>
    <row r="84" spans="2:8">
      <c r="C84" s="2"/>
      <c r="D84" s="45"/>
      <c r="G84" s="5"/>
    </row>
    <row r="85" spans="2:8">
      <c r="B85" s="2" t="s">
        <v>90</v>
      </c>
      <c r="C85" s="12" t="s">
        <v>34</v>
      </c>
    </row>
    <row r="86" spans="2:8">
      <c r="B86" s="2"/>
      <c r="C86" s="3" t="s">
        <v>91</v>
      </c>
      <c r="D86" s="44">
        <v>13300</v>
      </c>
      <c r="E86" s="6">
        <v>4</v>
      </c>
      <c r="F86" s="5">
        <f>SUM(D86/E86)</f>
        <v>3325</v>
      </c>
      <c r="G86" s="5">
        <f>SUM(F86-F89)</f>
        <v>138.63636363636351</v>
      </c>
      <c r="H86" s="7">
        <f>SUM(G86/(F89/100))</f>
        <v>4.3509272467902953</v>
      </c>
    </row>
    <row r="87" spans="2:8">
      <c r="C87" s="3" t="s">
        <v>92</v>
      </c>
      <c r="D87" s="44">
        <v>8000</v>
      </c>
      <c r="E87" s="6">
        <v>3</v>
      </c>
      <c r="F87" s="5">
        <f>SUM(D87/E87)</f>
        <v>2666.6666666666665</v>
      </c>
      <c r="G87" s="5">
        <f>SUM(F87-F89)</f>
        <v>-519.69696969696997</v>
      </c>
      <c r="H87" s="10">
        <f>SUM(G87/(F89/100))</f>
        <v>-16.310033285782225</v>
      </c>
    </row>
    <row r="88" spans="2:8">
      <c r="C88" s="3" t="s">
        <v>93</v>
      </c>
      <c r="D88" s="44">
        <v>13750</v>
      </c>
      <c r="E88" s="6">
        <v>4</v>
      </c>
      <c r="F88" s="5">
        <f>SUM(D88/E88)</f>
        <v>3437.5</v>
      </c>
      <c r="G88" s="5">
        <f>SUM(F88-F89)</f>
        <v>251.13636363636351</v>
      </c>
      <c r="H88" s="7">
        <f>SUM(G88/(F89/100))</f>
        <v>7.8815977175463585</v>
      </c>
    </row>
    <row r="89" spans="2:8">
      <c r="C89" s="2" t="s">
        <v>38</v>
      </c>
      <c r="D89" s="45">
        <f>SUM(D86:D88)</f>
        <v>35050</v>
      </c>
      <c r="E89" s="6">
        <f>SUM(E86:E88)</f>
        <v>11</v>
      </c>
      <c r="F89" s="5">
        <f>SUM(D89/E89)</f>
        <v>3186.3636363636365</v>
      </c>
    </row>
    <row r="90" spans="2:8">
      <c r="C90" s="2"/>
      <c r="D90" s="45"/>
    </row>
    <row r="91" spans="2:8">
      <c r="C91" s="3" t="s">
        <v>94</v>
      </c>
      <c r="D91" s="44">
        <v>4160</v>
      </c>
      <c r="E91" s="6">
        <v>1</v>
      </c>
      <c r="F91" s="5">
        <f>SUM(D91/E91)</f>
        <v>4160</v>
      </c>
    </row>
    <row r="92" spans="2:8">
      <c r="C92" s="2"/>
      <c r="D92" s="45"/>
    </row>
    <row r="93" spans="2:8">
      <c r="C93" s="2" t="s">
        <v>40</v>
      </c>
      <c r="D93" s="45">
        <f>SUM(D89+D91)</f>
        <v>39210</v>
      </c>
      <c r="E93" s="22">
        <f>SUM(E89+E91)</f>
        <v>12</v>
      </c>
      <c r="F93" s="5">
        <f>SUM(D93/E93)</f>
        <v>3267.5</v>
      </c>
    </row>
    <row r="94" spans="2:8">
      <c r="C94" s="2"/>
      <c r="D94" s="45"/>
    </row>
    <row r="95" spans="2:8">
      <c r="B95" s="2" t="s">
        <v>95</v>
      </c>
      <c r="C95" s="12" t="s">
        <v>34</v>
      </c>
    </row>
    <row r="96" spans="2:8">
      <c r="B96" s="2"/>
      <c r="C96" s="3" t="s">
        <v>96</v>
      </c>
      <c r="D96" s="44">
        <v>72300</v>
      </c>
      <c r="E96" s="6">
        <v>6</v>
      </c>
      <c r="F96" s="5">
        <f>SUM(D96/E96)</f>
        <v>12050</v>
      </c>
      <c r="G96" s="5">
        <f>SUM(F96-F98)</f>
        <v>-1591.6666666666661</v>
      </c>
      <c r="H96" s="10">
        <f>SUM(G96/(F98/100))</f>
        <v>-11.667684789248622</v>
      </c>
    </row>
    <row r="97" spans="2:8">
      <c r="C97" s="3" t="s">
        <v>97</v>
      </c>
      <c r="D97" s="44">
        <v>91400</v>
      </c>
      <c r="E97" s="6">
        <v>6</v>
      </c>
      <c r="F97" s="5">
        <f>SUM(D97/E97)</f>
        <v>15233.333333333334</v>
      </c>
      <c r="G97" s="5">
        <f>SUM(F97-F98)</f>
        <v>1591.6666666666679</v>
      </c>
      <c r="H97" s="10">
        <f>SUM(G97/(F98/100))</f>
        <v>11.667684789248636</v>
      </c>
    </row>
    <row r="98" spans="2:8">
      <c r="C98" s="2" t="s">
        <v>38</v>
      </c>
      <c r="D98" s="45">
        <f t="shared" ref="D98:E98" si="16">SUM(D96:D97)</f>
        <v>163700</v>
      </c>
      <c r="E98" s="6">
        <f t="shared" si="16"/>
        <v>12</v>
      </c>
      <c r="F98" s="5">
        <f>SUM(D98/E98)</f>
        <v>13641.666666666666</v>
      </c>
      <c r="G98" s="5"/>
    </row>
    <row r="99" spans="2:8">
      <c r="C99" s="2"/>
      <c r="D99" s="45"/>
      <c r="G99" s="5"/>
    </row>
    <row r="100" spans="2:8">
      <c r="C100" s="3" t="s">
        <v>98</v>
      </c>
      <c r="D100" s="44">
        <v>28500</v>
      </c>
      <c r="E100" s="6">
        <v>2</v>
      </c>
      <c r="F100" s="5">
        <f t="shared" ref="F100" si="17">SUM(D100/E100)</f>
        <v>14250</v>
      </c>
      <c r="G100" s="5"/>
    </row>
    <row r="101" spans="2:8">
      <c r="C101" s="2"/>
      <c r="D101" s="45"/>
      <c r="G101" s="5"/>
    </row>
    <row r="102" spans="2:8">
      <c r="C102" s="2" t="s">
        <v>40</v>
      </c>
      <c r="D102" s="45">
        <f>SUM(D98+D100)</f>
        <v>192200</v>
      </c>
      <c r="E102" s="22">
        <f>SUM(E98+E100)</f>
        <v>14</v>
      </c>
      <c r="F102" s="5">
        <f t="shared" ref="F102" si="18">SUM(D102/E102)</f>
        <v>13728.571428571429</v>
      </c>
      <c r="G102" s="5"/>
    </row>
    <row r="103" spans="2:8">
      <c r="C103" s="2"/>
      <c r="D103" s="45"/>
      <c r="G103" s="5"/>
    </row>
    <row r="104" spans="2:8">
      <c r="B104" s="2" t="s">
        <v>99</v>
      </c>
      <c r="C104" s="12" t="s">
        <v>34</v>
      </c>
    </row>
    <row r="105" spans="2:8">
      <c r="B105" s="2"/>
      <c r="C105" s="3" t="s">
        <v>100</v>
      </c>
      <c r="D105" s="44">
        <v>12100</v>
      </c>
      <c r="E105" s="6">
        <v>2</v>
      </c>
      <c r="F105" s="5">
        <f t="shared" ref="F105" si="19">SUM(D105/E105)</f>
        <v>6050</v>
      </c>
      <c r="G105" s="5">
        <f>SUM(F105-F109)</f>
        <v>364</v>
      </c>
      <c r="H105" s="7">
        <f>SUM(G105/(F109/100))</f>
        <v>6.4016883573689762</v>
      </c>
    </row>
    <row r="106" spans="2:8">
      <c r="C106" s="3" t="s">
        <v>101</v>
      </c>
      <c r="D106" s="44">
        <v>23800</v>
      </c>
      <c r="E106" s="6">
        <v>4</v>
      </c>
      <c r="F106" s="5">
        <f t="shared" ref="F106:F109" si="20">SUM(D106/E106)</f>
        <v>5950</v>
      </c>
      <c r="G106" s="5">
        <f>SUM(F106-F109)</f>
        <v>264</v>
      </c>
      <c r="H106" s="7">
        <f>SUM(G106/(F109/100))</f>
        <v>4.6429827646851916</v>
      </c>
    </row>
    <row r="107" spans="2:8">
      <c r="C107" s="3" t="s">
        <v>102</v>
      </c>
      <c r="D107" s="44">
        <v>5310</v>
      </c>
      <c r="E107" s="6">
        <v>1</v>
      </c>
      <c r="F107" s="5">
        <f t="shared" si="20"/>
        <v>5310</v>
      </c>
      <c r="G107" s="5">
        <f>SUM(F107-F109)</f>
        <v>-376</v>
      </c>
      <c r="H107" s="7">
        <f>SUM(G107/(F109/100))</f>
        <v>-6.6127330284910304</v>
      </c>
    </row>
    <row r="108" spans="2:8">
      <c r="C108" s="3" t="s">
        <v>103</v>
      </c>
      <c r="D108" s="44">
        <v>15650</v>
      </c>
      <c r="E108" s="6">
        <v>3</v>
      </c>
      <c r="F108" s="5">
        <f t="shared" ref="F108" si="21">SUM(D108/E108)</f>
        <v>5216.666666666667</v>
      </c>
      <c r="G108" s="5">
        <f>SUM(F108-F109)</f>
        <v>-469.33333333333303</v>
      </c>
      <c r="H108" s="7">
        <f>SUM(G108/(F109/100))</f>
        <v>-8.2541915816625586</v>
      </c>
    </row>
    <row r="109" spans="2:8">
      <c r="C109" s="2" t="s">
        <v>38</v>
      </c>
      <c r="D109" s="45">
        <f>SUM(D105:D108)</f>
        <v>56860</v>
      </c>
      <c r="E109" s="6">
        <f>SUM(E105:E108)</f>
        <v>10</v>
      </c>
      <c r="F109" s="5">
        <f t="shared" si="20"/>
        <v>5686</v>
      </c>
      <c r="G109" s="5"/>
    </row>
    <row r="110" spans="2:8">
      <c r="C110" s="2"/>
      <c r="D110" s="45"/>
      <c r="G110" s="5"/>
    </row>
    <row r="111" spans="2:8">
      <c r="C111" s="3" t="s">
        <v>104</v>
      </c>
      <c r="D111" s="44">
        <v>5370</v>
      </c>
      <c r="E111" s="6">
        <v>1</v>
      </c>
      <c r="F111" s="5">
        <f t="shared" ref="F111" si="22">SUM(D111/E111)</f>
        <v>5370</v>
      </c>
      <c r="G111" s="5"/>
    </row>
    <row r="112" spans="2:8">
      <c r="C112" s="2"/>
      <c r="D112" s="45"/>
      <c r="G112" s="5"/>
    </row>
    <row r="113" spans="2:8">
      <c r="C113" s="2" t="s">
        <v>40</v>
      </c>
      <c r="D113" s="45">
        <f>SUM(D109+D111)</f>
        <v>62230</v>
      </c>
      <c r="E113" s="22">
        <f>SUM(E109+E111)</f>
        <v>11</v>
      </c>
      <c r="F113" s="5">
        <f t="shared" ref="F113" si="23">SUM(D113/E113)</f>
        <v>5657.272727272727</v>
      </c>
      <c r="G113" s="5"/>
    </row>
    <row r="114" spans="2:8">
      <c r="C114" s="2"/>
      <c r="D114" s="45"/>
      <c r="G114" s="5"/>
    </row>
    <row r="115" spans="2:8">
      <c r="B115" s="2" t="s">
        <v>105</v>
      </c>
      <c r="C115" s="12" t="s">
        <v>34</v>
      </c>
    </row>
    <row r="116" spans="2:8">
      <c r="B116" s="2"/>
      <c r="C116" s="3" t="s">
        <v>106</v>
      </c>
      <c r="D116" s="44">
        <v>2470</v>
      </c>
      <c r="E116" s="6">
        <v>2</v>
      </c>
      <c r="F116" s="5">
        <f t="shared" ref="F116:F125" si="24">SUM(D116/E116)</f>
        <v>1235</v>
      </c>
      <c r="G116" s="5">
        <f>SUM(F116-F121)</f>
        <v>33.571428571428669</v>
      </c>
      <c r="H116" s="7">
        <f>SUM(G116/(F121/100))</f>
        <v>2.7942925089179633</v>
      </c>
    </row>
    <row r="117" spans="2:8">
      <c r="C117" s="3" t="s">
        <v>107</v>
      </c>
      <c r="D117" s="44">
        <v>1260</v>
      </c>
      <c r="E117" s="6">
        <v>1</v>
      </c>
      <c r="F117" s="5">
        <f t="shared" si="24"/>
        <v>1260</v>
      </c>
      <c r="G117" s="5">
        <f>SUM(F117-F121)</f>
        <v>58.571428571428669</v>
      </c>
      <c r="H117" s="7">
        <f>SUM(G117/(F121/100))</f>
        <v>4.8751486325802702</v>
      </c>
    </row>
    <row r="118" spans="2:8">
      <c r="C118" s="3" t="s">
        <v>108</v>
      </c>
      <c r="D118" s="44">
        <v>1360</v>
      </c>
      <c r="E118" s="6">
        <v>1</v>
      </c>
      <c r="F118" s="5">
        <f t="shared" si="24"/>
        <v>1360</v>
      </c>
      <c r="G118" s="5">
        <f>SUM(F118-F121)</f>
        <v>158.57142857142867</v>
      </c>
      <c r="H118" s="10">
        <f>SUM(G118/(F121/100))</f>
        <v>13.198573127229499</v>
      </c>
    </row>
    <row r="119" spans="2:8">
      <c r="C119" s="3" t="s">
        <v>109</v>
      </c>
      <c r="D119" s="44">
        <v>2120</v>
      </c>
      <c r="E119" s="6">
        <v>2</v>
      </c>
      <c r="F119" s="5">
        <f t="shared" si="24"/>
        <v>1060</v>
      </c>
      <c r="G119" s="5">
        <f>SUM(F119-F121)</f>
        <v>-141.42857142857133</v>
      </c>
      <c r="H119" s="10">
        <f>SUM(G119/(F121/100))</f>
        <v>-11.771700356718187</v>
      </c>
    </row>
    <row r="120" spans="2:8">
      <c r="C120" s="3" t="s">
        <v>110</v>
      </c>
      <c r="D120" s="44">
        <v>1200</v>
      </c>
      <c r="E120" s="6">
        <v>1</v>
      </c>
      <c r="F120" s="5">
        <f t="shared" si="24"/>
        <v>1200</v>
      </c>
      <c r="G120" s="5">
        <f>SUM(F120-F121)</f>
        <v>-1.4285714285713311</v>
      </c>
      <c r="H120" s="7">
        <f>SUM(G120/(F121/100))</f>
        <v>-0.11890606420926658</v>
      </c>
    </row>
    <row r="121" spans="2:8">
      <c r="C121" s="2" t="s">
        <v>38</v>
      </c>
      <c r="D121" s="45">
        <f>SUM(D116:D120)</f>
        <v>8410</v>
      </c>
      <c r="E121" s="6">
        <f>SUM(E116:E120)</f>
        <v>7</v>
      </c>
      <c r="F121" s="5">
        <f t="shared" si="24"/>
        <v>1201.4285714285713</v>
      </c>
      <c r="G121" s="5"/>
    </row>
    <row r="122" spans="2:8">
      <c r="C122" s="2"/>
      <c r="D122" s="45"/>
      <c r="G122" s="5"/>
    </row>
    <row r="123" spans="2:8">
      <c r="C123" s="3" t="s">
        <v>111</v>
      </c>
      <c r="D123" s="44">
        <v>2390</v>
      </c>
      <c r="E123" s="6">
        <v>2</v>
      </c>
      <c r="F123" s="5">
        <f t="shared" si="24"/>
        <v>1195</v>
      </c>
      <c r="G123" s="5"/>
    </row>
    <row r="124" spans="2:8">
      <c r="C124" s="2"/>
      <c r="D124" s="45"/>
      <c r="G124" s="5"/>
    </row>
    <row r="125" spans="2:8">
      <c r="C125" s="2" t="s">
        <v>40</v>
      </c>
      <c r="D125" s="45">
        <f>SUM(D121+D123)</f>
        <v>10800</v>
      </c>
      <c r="E125" s="22">
        <f>SUM(E121+E123)</f>
        <v>9</v>
      </c>
      <c r="F125" s="5">
        <f t="shared" si="24"/>
        <v>1200</v>
      </c>
      <c r="G125" s="5"/>
    </row>
    <row r="127" spans="2:8">
      <c r="B127" s="2" t="s">
        <v>112</v>
      </c>
      <c r="C127" s="3" t="s">
        <v>113</v>
      </c>
      <c r="D127" s="47">
        <v>2660</v>
      </c>
      <c r="E127" s="6">
        <v>1</v>
      </c>
      <c r="F127" s="5">
        <f>SUM(D127/E127)</f>
        <v>2660</v>
      </c>
      <c r="G127" s="5">
        <f>SUM(F127-F130)</f>
        <v>63</v>
      </c>
      <c r="H127" s="7">
        <f>SUM(G127/(F130/100))</f>
        <v>2.4258760107816713</v>
      </c>
    </row>
    <row r="128" spans="2:8">
      <c r="C128" s="3" t="s">
        <v>114</v>
      </c>
      <c r="D128" s="47">
        <v>7210</v>
      </c>
      <c r="E128" s="6">
        <v>3</v>
      </c>
      <c r="F128" s="5">
        <f>SUM(D128/E128)</f>
        <v>2403.3333333333335</v>
      </c>
      <c r="G128" s="5">
        <f>SUM(F128-F130)</f>
        <v>-193.66666666666652</v>
      </c>
      <c r="H128" s="7">
        <f>SUM(G128/(F130/100))</f>
        <v>-7.4573225516621688</v>
      </c>
    </row>
    <row r="129" spans="2:8">
      <c r="C129" s="3" t="s">
        <v>115</v>
      </c>
      <c r="D129" s="47">
        <v>16100</v>
      </c>
      <c r="E129" s="6">
        <v>6</v>
      </c>
      <c r="F129" s="5">
        <f>SUM(D129/E129)</f>
        <v>2683.3333333333335</v>
      </c>
      <c r="G129" s="5">
        <f>SUM(F129-F130)</f>
        <v>86.333333333333485</v>
      </c>
      <c r="H129" s="7">
        <f>SUM(G129/(F130/100))</f>
        <v>3.3243486073674813</v>
      </c>
    </row>
    <row r="130" spans="2:8">
      <c r="C130" s="2" t="s">
        <v>52</v>
      </c>
      <c r="D130" s="45">
        <f>SUM(D127:D129)</f>
        <v>25970</v>
      </c>
      <c r="E130" s="6">
        <f>SUM(E127:E129)</f>
        <v>10</v>
      </c>
      <c r="F130" s="5">
        <f>SUM(D130/E130)</f>
        <v>2597</v>
      </c>
    </row>
    <row r="132" spans="2:8">
      <c r="B132" s="2" t="s">
        <v>116</v>
      </c>
      <c r="C132" s="3" t="s">
        <v>117</v>
      </c>
      <c r="D132" s="43">
        <v>5200</v>
      </c>
      <c r="E132" s="6">
        <v>3</v>
      </c>
      <c r="F132" s="5">
        <f>SUM(D132/E132)</f>
        <v>1733.3333333333333</v>
      </c>
      <c r="G132" s="5">
        <f>SUM(F132-F134)</f>
        <v>75</v>
      </c>
      <c r="H132" s="7">
        <f>SUM(G132/(F134/100))</f>
        <v>4.5226130653266337</v>
      </c>
    </row>
    <row r="133" spans="2:8">
      <c r="C133" s="3" t="s">
        <v>118</v>
      </c>
      <c r="D133" s="43">
        <v>4750</v>
      </c>
      <c r="E133" s="6">
        <v>3</v>
      </c>
      <c r="F133" s="5">
        <f>SUM(D133/E133)</f>
        <v>1583.3333333333333</v>
      </c>
      <c r="G133" s="5">
        <f>SUM(F133-F134)</f>
        <v>-75</v>
      </c>
      <c r="H133" s="7">
        <f>SUM(G133/(F134/100))</f>
        <v>-4.5226130653266337</v>
      </c>
    </row>
    <row r="134" spans="2:8">
      <c r="C134" s="2" t="s">
        <v>52</v>
      </c>
      <c r="D134" s="45">
        <f>SUM(D132:D133)</f>
        <v>9950</v>
      </c>
      <c r="E134" s="6">
        <f t="shared" ref="E134" si="25">SUM(E132:E133)</f>
        <v>6</v>
      </c>
      <c r="F134" s="5">
        <f>SUM(D134/E134)</f>
        <v>1658.3333333333333</v>
      </c>
      <c r="G134" s="5"/>
    </row>
    <row r="135" spans="2:8">
      <c r="C135" s="2"/>
      <c r="D135" s="45"/>
      <c r="G135" s="5"/>
    </row>
    <row r="136" spans="2:8">
      <c r="B136" s="2" t="s">
        <v>119</v>
      </c>
      <c r="C136" s="12" t="s">
        <v>34</v>
      </c>
    </row>
    <row r="137" spans="2:8">
      <c r="B137" s="2"/>
      <c r="C137" s="3" t="s">
        <v>120</v>
      </c>
      <c r="D137" s="44">
        <v>2440</v>
      </c>
      <c r="E137" s="6">
        <v>1</v>
      </c>
      <c r="F137" s="5">
        <f>SUM(D137/E137)</f>
        <v>2440</v>
      </c>
      <c r="G137" s="5">
        <f>SUM(F137-F141)</f>
        <v>-1035</v>
      </c>
      <c r="H137" s="10">
        <f>SUM(G137/(F141/100))</f>
        <v>-29.784172661870503</v>
      </c>
    </row>
    <row r="138" spans="2:8">
      <c r="C138" s="3" t="s">
        <v>121</v>
      </c>
      <c r="D138" s="44">
        <v>25900</v>
      </c>
      <c r="E138" s="6">
        <v>7</v>
      </c>
      <c r="F138" s="5">
        <f>SUM(D138/E138)</f>
        <v>3700</v>
      </c>
      <c r="G138" s="5">
        <f>SUM(F138-F141)</f>
        <v>225</v>
      </c>
      <c r="H138" s="7">
        <f>SUM(G138/(F141/100))</f>
        <v>6.4748201438848918</v>
      </c>
    </row>
    <row r="139" spans="2:8">
      <c r="C139" s="3" t="s">
        <v>122</v>
      </c>
      <c r="D139" s="44">
        <v>3610</v>
      </c>
      <c r="E139" s="6">
        <v>1</v>
      </c>
      <c r="F139" s="5">
        <f>SUM(D139/E139)</f>
        <v>3610</v>
      </c>
      <c r="G139" s="5">
        <f>SUM(F139-F141)</f>
        <v>135</v>
      </c>
      <c r="H139" s="7">
        <f>SUM(G139/(F141/100))</f>
        <v>3.8848920863309351</v>
      </c>
    </row>
    <row r="140" spans="2:8">
      <c r="C140" s="3" t="s">
        <v>123</v>
      </c>
      <c r="D140" s="44">
        <v>2800</v>
      </c>
      <c r="E140" s="6">
        <v>1</v>
      </c>
      <c r="F140" s="5">
        <f>SUM(D140/E140)</f>
        <v>2800</v>
      </c>
      <c r="G140" s="5">
        <f>SUM(F140-F141)</f>
        <v>-675</v>
      </c>
      <c r="H140" s="10">
        <f>SUM(G140/(F141/100))</f>
        <v>-19.424460431654676</v>
      </c>
    </row>
    <row r="141" spans="2:8">
      <c r="C141" s="2" t="s">
        <v>38</v>
      </c>
      <c r="D141" s="45">
        <f>SUM(D137:D140)</f>
        <v>34750</v>
      </c>
      <c r="E141" s="6">
        <f>SUM(E137:E140)</f>
        <v>10</v>
      </c>
      <c r="F141" s="5">
        <f>SUM(D141/E141)</f>
        <v>3475</v>
      </c>
    </row>
    <row r="142" spans="2:8">
      <c r="C142" s="2"/>
      <c r="D142" s="45"/>
    </row>
    <row r="143" spans="2:8">
      <c r="C143" s="3" t="s">
        <v>124</v>
      </c>
      <c r="D143" s="44">
        <v>7990</v>
      </c>
      <c r="E143" s="6">
        <v>2</v>
      </c>
      <c r="F143" s="5">
        <f t="shared" ref="F143" si="26">SUM(D143/E143)</f>
        <v>3995</v>
      </c>
    </row>
    <row r="144" spans="2:8">
      <c r="C144" s="2"/>
      <c r="D144" s="45"/>
    </row>
    <row r="145" spans="2:12">
      <c r="C145" s="2" t="s">
        <v>40</v>
      </c>
      <c r="D145" s="45">
        <f>SUM(D141+D143)</f>
        <v>42740</v>
      </c>
      <c r="E145" s="22">
        <f>SUM(E141+E143)</f>
        <v>12</v>
      </c>
      <c r="F145" s="5">
        <f t="shared" ref="F145" si="27">SUM(D145/E145)</f>
        <v>3561.6666666666665</v>
      </c>
    </row>
    <row r="146" spans="2:12">
      <c r="C146" s="2"/>
      <c r="D146" s="45"/>
      <c r="E146" s="22"/>
    </row>
    <row r="147" spans="2:12">
      <c r="B147" s="2" t="s">
        <v>125</v>
      </c>
      <c r="C147" s="12" t="s">
        <v>34</v>
      </c>
    </row>
    <row r="148" spans="2:12">
      <c r="B148" s="2"/>
      <c r="C148" s="3" t="s">
        <v>126</v>
      </c>
      <c r="D148" s="44">
        <v>14400</v>
      </c>
      <c r="E148" s="6">
        <v>2</v>
      </c>
      <c r="F148" s="5">
        <f>SUM(D148/E148)</f>
        <v>7200</v>
      </c>
      <c r="G148" s="5">
        <f>SUM(F148-F151)</f>
        <v>631.25</v>
      </c>
      <c r="H148" s="7">
        <f>SUM(G148/(F151/100))</f>
        <v>9.6098953377735494</v>
      </c>
    </row>
    <row r="149" spans="2:12">
      <c r="C149" s="3" t="s">
        <v>127</v>
      </c>
      <c r="D149" s="44">
        <v>18200</v>
      </c>
      <c r="E149" s="6">
        <v>3</v>
      </c>
      <c r="F149" s="5">
        <f>SUM(D149/E149)</f>
        <v>6066.666666666667</v>
      </c>
      <c r="G149" s="5">
        <f>SUM(F149-F151)</f>
        <v>-502.08333333333303</v>
      </c>
      <c r="H149" s="7">
        <f>SUM(G149/(F151/100))</f>
        <v>-7.6435141135426532</v>
      </c>
    </row>
    <row r="150" spans="2:12">
      <c r="C150" s="3" t="s">
        <v>128</v>
      </c>
      <c r="D150" s="44">
        <v>19950</v>
      </c>
      <c r="E150" s="6">
        <v>3</v>
      </c>
      <c r="F150" s="5">
        <f>SUM(D150/E150)</f>
        <v>6650</v>
      </c>
      <c r="G150" s="5">
        <f>SUM(F150-F151)</f>
        <v>81.25</v>
      </c>
      <c r="H150" s="7">
        <f>SUM(G150/(F151/100))</f>
        <v>1.2369172216936251</v>
      </c>
    </row>
    <row r="151" spans="2:12">
      <c r="C151" s="2" t="s">
        <v>38</v>
      </c>
      <c r="D151" s="45">
        <f>SUM(D148:D150)</f>
        <v>52550</v>
      </c>
      <c r="E151" s="6">
        <f>SUM(E148:E150)</f>
        <v>8</v>
      </c>
      <c r="F151" s="5">
        <f>SUM(D151/E151)</f>
        <v>6568.75</v>
      </c>
    </row>
    <row r="152" spans="2:12">
      <c r="C152" s="2"/>
      <c r="D152" s="45"/>
    </row>
    <row r="153" spans="2:12">
      <c r="C153" s="3" t="s">
        <v>129</v>
      </c>
      <c r="D153" s="44">
        <v>7620</v>
      </c>
      <c r="E153" s="6">
        <v>1</v>
      </c>
      <c r="F153" s="5">
        <f t="shared" ref="F153" si="28">SUM(D153/E153)</f>
        <v>7620</v>
      </c>
    </row>
    <row r="154" spans="2:12">
      <c r="C154" s="2"/>
      <c r="D154" s="45"/>
    </row>
    <row r="155" spans="2:12">
      <c r="C155" s="2" t="s">
        <v>40</v>
      </c>
      <c r="D155" s="45">
        <f>SUM(D151+D153)</f>
        <v>60170</v>
      </c>
      <c r="E155" s="22">
        <f>SUM(E151+E153)</f>
        <v>9</v>
      </c>
      <c r="F155" s="5">
        <f t="shared" ref="F155" si="29">SUM(D155/E155)</f>
        <v>6685.5555555555557</v>
      </c>
    </row>
    <row r="156" spans="2:12">
      <c r="C156" s="2"/>
      <c r="D156" s="45"/>
    </row>
    <row r="157" spans="2:12">
      <c r="B157" s="2" t="s">
        <v>130</v>
      </c>
      <c r="C157" s="12" t="s">
        <v>34</v>
      </c>
    </row>
    <row r="158" spans="2:12">
      <c r="B158" s="2"/>
      <c r="C158" s="3" t="s">
        <v>131</v>
      </c>
      <c r="D158" s="44">
        <v>14450</v>
      </c>
      <c r="E158" s="6">
        <v>1</v>
      </c>
      <c r="F158" s="5">
        <f>SUM(D158/E158)</f>
        <v>14450</v>
      </c>
      <c r="G158" s="5">
        <f>SUM(F158-F166)</f>
        <v>-3443.75</v>
      </c>
      <c r="H158" s="10">
        <f>SUM(G158/(F166/100))</f>
        <v>-19.245546629409709</v>
      </c>
      <c r="K158" s="3"/>
      <c r="L158" s="9"/>
    </row>
    <row r="159" spans="2:12">
      <c r="C159" s="3" t="s">
        <v>132</v>
      </c>
      <c r="D159" s="44">
        <v>17950</v>
      </c>
      <c r="E159" s="6">
        <v>1</v>
      </c>
      <c r="F159" s="5">
        <f>SUM(D159/E159)</f>
        <v>17950</v>
      </c>
      <c r="G159" s="5">
        <f>SUM(F159-F166)</f>
        <v>56.25</v>
      </c>
      <c r="H159" s="7">
        <f>SUM(G159/(F166/100))</f>
        <v>0.31435557107928747</v>
      </c>
      <c r="K159" s="3"/>
      <c r="L159" s="9"/>
    </row>
    <row r="160" spans="2:12">
      <c r="C160" s="3" t="s">
        <v>133</v>
      </c>
      <c r="D160" s="44">
        <v>16400</v>
      </c>
      <c r="E160" s="6">
        <v>1</v>
      </c>
      <c r="F160" s="5">
        <f>SUM(D160/E160)</f>
        <v>16400</v>
      </c>
      <c r="G160" s="5">
        <f>SUM(F160-F166)</f>
        <v>-1493.75</v>
      </c>
      <c r="H160" s="7">
        <f>SUM(G160/(F166/100))</f>
        <v>-8.3478868319944119</v>
      </c>
      <c r="K160" s="3"/>
      <c r="L160" s="9"/>
    </row>
    <row r="161" spans="2:12">
      <c r="C161" s="3" t="s">
        <v>134</v>
      </c>
      <c r="D161" s="44">
        <v>17150</v>
      </c>
      <c r="E161" s="6">
        <v>1</v>
      </c>
      <c r="F161" s="5">
        <f t="shared" ref="F161:F165" si="30">SUM(D161/E161)</f>
        <v>17150</v>
      </c>
      <c r="G161" s="5">
        <f>SUM(F161-F166)</f>
        <v>-743.75</v>
      </c>
      <c r="H161" s="7">
        <f>SUM(G161/(F166/100))</f>
        <v>-4.1564792176039118</v>
      </c>
      <c r="K161" s="3"/>
      <c r="L161" s="9"/>
    </row>
    <row r="162" spans="2:12">
      <c r="C162" s="3" t="s">
        <v>135</v>
      </c>
      <c r="D162" s="44">
        <v>18350</v>
      </c>
      <c r="E162" s="6">
        <v>1</v>
      </c>
      <c r="F162" s="5">
        <f t="shared" si="30"/>
        <v>18350</v>
      </c>
      <c r="G162" s="5">
        <f>SUM(F162-F166)</f>
        <v>456.25</v>
      </c>
      <c r="H162" s="7">
        <f>SUM(G162/(F166/100))</f>
        <v>2.5497729654208872</v>
      </c>
      <c r="K162" s="3"/>
      <c r="L162" s="9"/>
    </row>
    <row r="163" spans="2:12">
      <c r="C163" s="3" t="s">
        <v>136</v>
      </c>
      <c r="D163" s="44">
        <v>18350</v>
      </c>
      <c r="E163" s="6">
        <v>1</v>
      </c>
      <c r="F163" s="5">
        <f t="shared" si="30"/>
        <v>18350</v>
      </c>
      <c r="G163" s="5">
        <f>SUM(F163-F166)</f>
        <v>456.25</v>
      </c>
      <c r="H163" s="7">
        <f>SUM(G163/(F166/100))</f>
        <v>2.5497729654208872</v>
      </c>
      <c r="K163" s="3"/>
      <c r="L163" s="9"/>
    </row>
    <row r="164" spans="2:12">
      <c r="C164" s="3" t="s">
        <v>137</v>
      </c>
      <c r="D164" s="44">
        <v>17600</v>
      </c>
      <c r="E164" s="6">
        <v>1</v>
      </c>
      <c r="F164" s="5">
        <f t="shared" si="30"/>
        <v>17600</v>
      </c>
      <c r="G164" s="5">
        <f>SUM(F164-F166)</f>
        <v>-293.75</v>
      </c>
      <c r="H164" s="7">
        <f>SUM(G164/(F166/100))</f>
        <v>-1.6416346489696123</v>
      </c>
      <c r="K164" s="3"/>
      <c r="L164" s="9"/>
    </row>
    <row r="165" spans="2:12">
      <c r="C165" s="3" t="s">
        <v>138</v>
      </c>
      <c r="D165" s="44">
        <v>22900</v>
      </c>
      <c r="E165" s="6">
        <v>1</v>
      </c>
      <c r="F165" s="5">
        <f t="shared" si="30"/>
        <v>22900</v>
      </c>
      <c r="G165" s="5">
        <f>SUM(F165-F166)</f>
        <v>5006.25</v>
      </c>
      <c r="H165" s="10">
        <f>SUM(G165/(F166/100))</f>
        <v>27.977645826056584</v>
      </c>
      <c r="K165" s="3"/>
      <c r="L165" s="9"/>
    </row>
    <row r="166" spans="2:12">
      <c r="C166" s="2" t="s">
        <v>38</v>
      </c>
      <c r="D166" s="45">
        <f>SUM(D158:D165)</f>
        <v>143150</v>
      </c>
      <c r="E166" s="6">
        <f>SUM(E158:E165)</f>
        <v>8</v>
      </c>
      <c r="F166" s="5">
        <f>SUM(D166/E166)</f>
        <v>17893.75</v>
      </c>
    </row>
    <row r="168" spans="2:12">
      <c r="C168" s="3" t="s">
        <v>139</v>
      </c>
      <c r="D168" s="44">
        <v>17900</v>
      </c>
      <c r="E168" s="6">
        <v>1</v>
      </c>
      <c r="F168" s="5">
        <f>SUM(D168/E168)</f>
        <v>17900</v>
      </c>
    </row>
    <row r="170" spans="2:12">
      <c r="C170" s="2" t="s">
        <v>40</v>
      </c>
      <c r="D170" s="45">
        <f>SUM(D166+D168)</f>
        <v>161050</v>
      </c>
      <c r="E170" s="22">
        <f>SUM(E166+E168)</f>
        <v>9</v>
      </c>
      <c r="F170" s="5">
        <f t="shared" ref="F170" si="31">SUM(D170/E170)</f>
        <v>17894.444444444445</v>
      </c>
    </row>
    <row r="171" spans="2:12">
      <c r="C171" s="2"/>
      <c r="D171" s="45"/>
    </row>
    <row r="172" spans="2:12">
      <c r="B172" s="2" t="s">
        <v>140</v>
      </c>
      <c r="C172" s="12" t="s">
        <v>34</v>
      </c>
    </row>
    <row r="173" spans="2:12">
      <c r="B173" s="2"/>
      <c r="C173" s="3" t="s">
        <v>141</v>
      </c>
      <c r="D173" s="44">
        <v>7420</v>
      </c>
      <c r="E173" s="6">
        <v>1</v>
      </c>
      <c r="F173" s="5">
        <f>SUM(D173/E173)</f>
        <v>7420</v>
      </c>
      <c r="G173" s="5">
        <f>SUM(F173-F175)</f>
        <v>-425.71428571428532</v>
      </c>
      <c r="H173" s="7">
        <f>SUM(G173/(F175/100))</f>
        <v>-5.4260742898761789</v>
      </c>
    </row>
    <row r="174" spans="2:12">
      <c r="B174" s="2"/>
      <c r="C174" s="3" t="s">
        <v>142</v>
      </c>
      <c r="D174" s="44">
        <v>47500</v>
      </c>
      <c r="E174" s="6">
        <v>6</v>
      </c>
      <c r="F174" s="5">
        <f>SUM(D174/E174)</f>
        <v>7916.666666666667</v>
      </c>
      <c r="G174" s="5">
        <f>SUM(F174-F175)</f>
        <v>70.952380952381645</v>
      </c>
      <c r="H174" s="7">
        <f>SUM(G174/(F175/100))</f>
        <v>0.90434571497937277</v>
      </c>
    </row>
    <row r="175" spans="2:12">
      <c r="B175" s="2"/>
      <c r="C175" s="2" t="s">
        <v>38</v>
      </c>
      <c r="D175" s="45">
        <f>SUM(D172:D174)</f>
        <v>54920</v>
      </c>
      <c r="E175" s="6">
        <f>SUM(E172:E174)</f>
        <v>7</v>
      </c>
      <c r="F175" s="5">
        <f>SUM(D175/E175)</f>
        <v>7845.7142857142853</v>
      </c>
    </row>
    <row r="176" spans="2:12">
      <c r="B176" s="2"/>
      <c r="C176" s="2"/>
      <c r="D176" s="45"/>
    </row>
    <row r="177" spans="2:11">
      <c r="B177" s="2"/>
      <c r="C177" s="3" t="s">
        <v>143</v>
      </c>
      <c r="D177" s="44">
        <v>23100</v>
      </c>
      <c r="E177" s="6">
        <v>3</v>
      </c>
      <c r="F177" s="5">
        <f>SUM(D177/E177)</f>
        <v>7700</v>
      </c>
    </row>
    <row r="178" spans="2:11">
      <c r="B178" s="2"/>
      <c r="C178" s="2"/>
      <c r="D178" s="45"/>
    </row>
    <row r="179" spans="2:11">
      <c r="B179" s="2"/>
      <c r="C179" s="2" t="s">
        <v>40</v>
      </c>
      <c r="D179" s="45">
        <f>SUM(D175+D177)</f>
        <v>78020</v>
      </c>
      <c r="E179" s="22">
        <f>SUM(E175+E177)</f>
        <v>10</v>
      </c>
      <c r="F179" s="5">
        <f>SUM(D179/E179)</f>
        <v>7802</v>
      </c>
    </row>
    <row r="180" spans="2:11">
      <c r="B180" s="2"/>
      <c r="C180" s="2"/>
      <c r="D180" s="45"/>
    </row>
    <row r="181" spans="2:11">
      <c r="B181" s="2" t="s">
        <v>144</v>
      </c>
      <c r="C181" s="12" t="s">
        <v>34</v>
      </c>
    </row>
    <row r="182" spans="2:11">
      <c r="B182" s="2"/>
      <c r="C182" s="3" t="s">
        <v>145</v>
      </c>
      <c r="D182" s="44">
        <v>6960</v>
      </c>
      <c r="E182" s="6">
        <v>2</v>
      </c>
      <c r="F182" s="5">
        <f t="shared" ref="F182:F185" si="32">SUM(D182/E182)</f>
        <v>3480</v>
      </c>
      <c r="G182" s="5">
        <f>SUM(F182-F185)</f>
        <v>-45.714285714285779</v>
      </c>
      <c r="H182" s="7">
        <f>SUM(G182/(F185/100))</f>
        <v>-1.2965964343598073</v>
      </c>
    </row>
    <row r="183" spans="2:11">
      <c r="C183" s="3" t="s">
        <v>146</v>
      </c>
      <c r="D183" s="44">
        <v>14600</v>
      </c>
      <c r="E183" s="6">
        <v>4</v>
      </c>
      <c r="F183" s="5">
        <f t="shared" si="32"/>
        <v>3650</v>
      </c>
      <c r="G183" s="5">
        <f>SUM(F183-F185)</f>
        <v>124.28571428571422</v>
      </c>
      <c r="H183" s="7">
        <f>SUM(G183/(F185/100))</f>
        <v>3.5251215559157192</v>
      </c>
    </row>
    <row r="184" spans="2:11">
      <c r="C184" s="3" t="s">
        <v>147</v>
      </c>
      <c r="D184" s="44">
        <v>3120</v>
      </c>
      <c r="E184" s="6">
        <v>1</v>
      </c>
      <c r="F184" s="5">
        <f t="shared" si="32"/>
        <v>3120</v>
      </c>
      <c r="G184" s="5">
        <f>SUM(F184-F185)</f>
        <v>-405.71428571428578</v>
      </c>
      <c r="H184" s="10">
        <f>SUM(G184/(F185/100))</f>
        <v>-11.507293354943275</v>
      </c>
    </row>
    <row r="185" spans="2:11">
      <c r="C185" s="2" t="s">
        <v>38</v>
      </c>
      <c r="D185" s="45">
        <f>SUM(D182:D184)</f>
        <v>24680</v>
      </c>
      <c r="E185" s="6">
        <f>SUM(E182:E184)</f>
        <v>7</v>
      </c>
      <c r="F185" s="5">
        <f t="shared" si="32"/>
        <v>3525.7142857142858</v>
      </c>
    </row>
    <row r="186" spans="2:11">
      <c r="C186" s="2"/>
      <c r="D186" s="45"/>
    </row>
    <row r="187" spans="2:11">
      <c r="C187" s="12" t="s">
        <v>87</v>
      </c>
      <c r="D187" s="45"/>
    </row>
    <row r="188" spans="2:11">
      <c r="C188" s="3" t="s">
        <v>148</v>
      </c>
      <c r="D188" s="44">
        <v>4010</v>
      </c>
      <c r="E188" s="6">
        <v>1</v>
      </c>
      <c r="F188" s="5">
        <f t="shared" ref="F188:F191" si="33">SUM(D188/E188)</f>
        <v>4010</v>
      </c>
      <c r="G188" s="5">
        <f>SUM(F188-F191)</f>
        <v>-553.33333333333303</v>
      </c>
      <c r="H188" s="10">
        <f>SUM(G188/(F191/100))</f>
        <v>-12.125639152666173</v>
      </c>
    </row>
    <row r="189" spans="2:11">
      <c r="C189" s="3" t="s">
        <v>149</v>
      </c>
      <c r="D189" s="44">
        <v>4950</v>
      </c>
      <c r="E189" s="6">
        <v>1</v>
      </c>
      <c r="F189" s="5">
        <f t="shared" si="33"/>
        <v>4950</v>
      </c>
      <c r="G189" s="5">
        <f>SUM(F189-F191)</f>
        <v>386.66666666666697</v>
      </c>
      <c r="H189" s="7">
        <f>SUM(G189/(F191/100))</f>
        <v>8.4733382030679394</v>
      </c>
      <c r="J189" s="3"/>
      <c r="K189" s="9"/>
    </row>
    <row r="190" spans="2:11">
      <c r="C190" s="3" t="s">
        <v>150</v>
      </c>
      <c r="D190" s="44">
        <v>4730</v>
      </c>
      <c r="E190" s="6">
        <v>1</v>
      </c>
      <c r="F190" s="5">
        <f t="shared" si="33"/>
        <v>4730</v>
      </c>
      <c r="G190" s="5">
        <f>SUM(F190-F191)</f>
        <v>166.66666666666697</v>
      </c>
      <c r="H190" s="7">
        <f>SUM(G190/(F191/100))</f>
        <v>3.6523009495982537</v>
      </c>
      <c r="J190" s="3"/>
      <c r="K190" s="9"/>
    </row>
    <row r="191" spans="2:11">
      <c r="C191" s="2" t="s">
        <v>38</v>
      </c>
      <c r="D191" s="45">
        <f>SUM(D188:D190)</f>
        <v>13690</v>
      </c>
      <c r="E191" s="6">
        <f>SUM(E188:E190)</f>
        <v>3</v>
      </c>
      <c r="F191" s="5">
        <f t="shared" si="33"/>
        <v>4563.333333333333</v>
      </c>
    </row>
    <row r="192" spans="2:11">
      <c r="C192" s="2"/>
      <c r="D192" s="45"/>
    </row>
    <row r="193" spans="2:8">
      <c r="C193" s="2" t="s">
        <v>52</v>
      </c>
      <c r="D193" s="45">
        <f>SUM(D185+D191)</f>
        <v>38370</v>
      </c>
      <c r="E193" s="22">
        <f>SUM(E185+E191)</f>
        <v>10</v>
      </c>
      <c r="F193" s="5">
        <f t="shared" ref="F193" si="34">SUM(D193/E193)</f>
        <v>3837</v>
      </c>
    </row>
    <row r="194" spans="2:8">
      <c r="C194" s="2"/>
      <c r="D194" s="45"/>
    </row>
    <row r="195" spans="2:8">
      <c r="B195" s="2" t="s">
        <v>151</v>
      </c>
      <c r="C195" s="3" t="s">
        <v>152</v>
      </c>
      <c r="D195" s="29">
        <v>4330</v>
      </c>
      <c r="E195" s="6">
        <v>3</v>
      </c>
      <c r="F195" s="5">
        <f>SUM(D195/E195)</f>
        <v>1443.3333333333333</v>
      </c>
    </row>
    <row r="196" spans="2:8">
      <c r="B196" s="2"/>
      <c r="C196" s="3" t="s">
        <v>153</v>
      </c>
      <c r="D196" s="29">
        <v>3350</v>
      </c>
      <c r="E196" s="6">
        <v>3</v>
      </c>
      <c r="F196" s="5">
        <f t="shared" ref="F196:F197" si="35">SUM(D196/E196)</f>
        <v>1116.6666666666667</v>
      </c>
    </row>
    <row r="197" spans="2:8">
      <c r="B197" s="2"/>
      <c r="C197" s="2" t="s">
        <v>38</v>
      </c>
      <c r="D197" s="46">
        <f>SUM(D195:D196)</f>
        <v>7680</v>
      </c>
      <c r="E197" s="6">
        <f>SUM(E195:E196)</f>
        <v>6</v>
      </c>
      <c r="F197" s="5">
        <f t="shared" si="35"/>
        <v>1280</v>
      </c>
    </row>
    <row r="198" spans="2:8">
      <c r="B198" s="2"/>
      <c r="C198" s="2"/>
      <c r="D198" s="46"/>
    </row>
    <row r="199" spans="2:8">
      <c r="B199" s="2"/>
      <c r="C199" s="2" t="s">
        <v>154</v>
      </c>
      <c r="D199" s="46">
        <f>SUM(D197)</f>
        <v>7680</v>
      </c>
      <c r="E199" s="6">
        <v>2</v>
      </c>
      <c r="F199" s="5">
        <f t="shared" ref="F199" si="36">SUM(D199/E199)</f>
        <v>3840</v>
      </c>
    </row>
    <row r="200" spans="2:8">
      <c r="B200" s="2"/>
      <c r="C200" s="2"/>
      <c r="D200" s="46"/>
    </row>
    <row r="201" spans="2:8">
      <c r="B201" s="2"/>
      <c r="C201" s="2" t="s">
        <v>40</v>
      </c>
      <c r="D201" s="46">
        <f>SUM(D199)</f>
        <v>7680</v>
      </c>
      <c r="E201" s="22">
        <f>SUM(E197+E199)</f>
        <v>8</v>
      </c>
      <c r="F201" s="5">
        <f t="shared" ref="F201" si="37">SUM(D201/E201)</f>
        <v>960</v>
      </c>
    </row>
    <row r="202" spans="2:8">
      <c r="B202" s="2"/>
      <c r="C202" s="2"/>
      <c r="D202" s="46"/>
      <c r="E202" s="22"/>
    </row>
    <row r="203" spans="2:8">
      <c r="B203" s="2" t="s">
        <v>155</v>
      </c>
      <c r="C203" s="12" t="s">
        <v>34</v>
      </c>
    </row>
    <row r="204" spans="2:8">
      <c r="B204" s="2"/>
      <c r="C204" s="3" t="s">
        <v>156</v>
      </c>
      <c r="D204" s="44">
        <v>2700</v>
      </c>
      <c r="E204" s="6">
        <v>2</v>
      </c>
      <c r="F204" s="5">
        <f>SUM(D204/E204)</f>
        <v>1350</v>
      </c>
      <c r="G204" s="5">
        <f>SUM(F204-F206)</f>
        <v>57.5</v>
      </c>
      <c r="H204" s="7">
        <f>SUM(G204/(F206/100))</f>
        <v>4.4487427466150864</v>
      </c>
    </row>
    <row r="205" spans="2:8">
      <c r="C205" s="3" t="s">
        <v>157</v>
      </c>
      <c r="D205" s="44">
        <v>2470</v>
      </c>
      <c r="E205" s="6">
        <v>2</v>
      </c>
      <c r="F205" s="5">
        <f>SUM(D205/E205)</f>
        <v>1235</v>
      </c>
      <c r="G205" s="5">
        <f>SUM(F205-F206)</f>
        <v>-57.5</v>
      </c>
      <c r="H205" s="7">
        <f>SUM(G205/(F206/100))</f>
        <v>-4.4487427466150864</v>
      </c>
    </row>
    <row r="206" spans="2:8">
      <c r="C206" s="2" t="s">
        <v>38</v>
      </c>
      <c r="D206" s="45">
        <f>SUM(D204:D205)</f>
        <v>5170</v>
      </c>
      <c r="E206" s="6">
        <f>SUM(E204:E205)</f>
        <v>4</v>
      </c>
      <c r="F206" s="5">
        <f>SUM(D206/E206)</f>
        <v>1292.5</v>
      </c>
    </row>
    <row r="207" spans="2:8">
      <c r="C207" s="2"/>
      <c r="D207" s="45"/>
    </row>
    <row r="208" spans="2:8">
      <c r="C208" s="12" t="s">
        <v>87</v>
      </c>
      <c r="D208" s="45"/>
    </row>
    <row r="209" spans="2:8">
      <c r="C209" s="3" t="s">
        <v>158</v>
      </c>
      <c r="D209" s="44">
        <v>1470</v>
      </c>
      <c r="E209" s="6">
        <v>1</v>
      </c>
      <c r="F209" s="5">
        <f>SUM(D209/E209)</f>
        <v>1470</v>
      </c>
      <c r="G209" s="5">
        <f>SUM(F209-F211)</f>
        <v>-223.33333333333326</v>
      </c>
      <c r="H209" s="10">
        <f>SUM(G209/(F211/100))</f>
        <v>-13.188976377952752</v>
      </c>
    </row>
    <row r="210" spans="2:8">
      <c r="C210" s="3" t="s">
        <v>159</v>
      </c>
      <c r="D210" s="44">
        <v>3610</v>
      </c>
      <c r="E210" s="6">
        <v>2</v>
      </c>
      <c r="F210" s="5">
        <f>SUM(D210/E210)</f>
        <v>1805</v>
      </c>
      <c r="G210" s="5">
        <f>SUM(F210-F211)</f>
        <v>111.66666666666674</v>
      </c>
      <c r="H210" s="7">
        <f>SUM(G210/(F211/100))</f>
        <v>6.5944881889763822</v>
      </c>
    </row>
    <row r="211" spans="2:8">
      <c r="C211" s="2" t="s">
        <v>38</v>
      </c>
      <c r="D211" s="45">
        <f>SUM(D209:D210)</f>
        <v>5080</v>
      </c>
      <c r="E211" s="6">
        <f>SUM(E209:E210)</f>
        <v>3</v>
      </c>
      <c r="F211" s="5">
        <f>SUM(D211/E211)</f>
        <v>1693.3333333333333</v>
      </c>
    </row>
    <row r="212" spans="2:8">
      <c r="C212" s="2"/>
      <c r="D212" s="45"/>
    </row>
    <row r="213" spans="2:8">
      <c r="C213" s="2" t="s">
        <v>160</v>
      </c>
      <c r="D213" s="45">
        <f>SUM(D206+D211)</f>
        <v>10250</v>
      </c>
      <c r="E213" s="22">
        <f>SUM(E206+E211)</f>
        <v>7</v>
      </c>
      <c r="F213" s="5">
        <f>SUM(D213/E213)</f>
        <v>1464.2857142857142</v>
      </c>
    </row>
    <row r="215" spans="2:8">
      <c r="B215" s="2" t="s">
        <v>161</v>
      </c>
      <c r="C215" s="3" t="s">
        <v>162</v>
      </c>
      <c r="D215" s="44">
        <v>32800</v>
      </c>
      <c r="E215" s="6">
        <v>8</v>
      </c>
      <c r="F215" s="5">
        <f t="shared" ref="F215:F217" si="38">SUM(D215/E215)</f>
        <v>4100</v>
      </c>
      <c r="G215" s="5"/>
      <c r="H215" s="10"/>
    </row>
    <row r="216" spans="2:8">
      <c r="C216" s="3" t="s">
        <v>163</v>
      </c>
      <c r="D216" s="44">
        <v>19900</v>
      </c>
      <c r="E216" s="6">
        <v>5</v>
      </c>
      <c r="F216" s="5">
        <f t="shared" si="38"/>
        <v>3980</v>
      </c>
      <c r="G216" s="5"/>
    </row>
    <row r="217" spans="2:8">
      <c r="C217" s="2" t="s">
        <v>52</v>
      </c>
      <c r="D217" s="45">
        <f>SUM(D215:D216)</f>
        <v>52700</v>
      </c>
      <c r="E217" s="6">
        <f>SUM(E215:E216)</f>
        <v>13</v>
      </c>
      <c r="F217" s="5">
        <f t="shared" si="38"/>
        <v>4053.8461538461538</v>
      </c>
      <c r="G217" s="5"/>
      <c r="H217" s="10"/>
    </row>
    <row r="219" spans="2:8">
      <c r="B219" s="2" t="s">
        <v>164</v>
      </c>
      <c r="C219" s="3" t="s">
        <v>165</v>
      </c>
      <c r="D219" s="44">
        <v>4480</v>
      </c>
      <c r="E219" s="6">
        <v>3</v>
      </c>
      <c r="F219" s="5">
        <f t="shared" ref="F219:F221" si="39">SUM(D219/E219)</f>
        <v>1493.3333333333333</v>
      </c>
    </row>
    <row r="220" spans="2:8">
      <c r="B220" s="2"/>
      <c r="C220" s="3" t="s">
        <v>166</v>
      </c>
      <c r="D220" s="44">
        <v>4460</v>
      </c>
      <c r="E220" s="6">
        <v>3</v>
      </c>
      <c r="F220" s="5">
        <f t="shared" si="39"/>
        <v>1486.6666666666667</v>
      </c>
    </row>
    <row r="221" spans="2:8">
      <c r="B221" s="2"/>
      <c r="C221" s="2" t="s">
        <v>52</v>
      </c>
      <c r="D221" s="45">
        <f>SUM(D219:D220)</f>
        <v>8940</v>
      </c>
      <c r="E221" s="6">
        <f>SUM(E219:E220)</f>
        <v>6</v>
      </c>
      <c r="F221" s="5">
        <f t="shared" si="39"/>
        <v>1490</v>
      </c>
    </row>
    <row r="222" spans="2:8">
      <c r="B222" s="2"/>
      <c r="C222" s="2"/>
      <c r="D222" s="45"/>
    </row>
    <row r="223" spans="2:8">
      <c r="B223" s="2" t="s">
        <v>167</v>
      </c>
      <c r="C223" s="12" t="s">
        <v>34</v>
      </c>
    </row>
    <row r="224" spans="2:8">
      <c r="B224" s="2"/>
      <c r="C224" s="3" t="s">
        <v>168</v>
      </c>
      <c r="D224" s="44">
        <v>5380</v>
      </c>
      <c r="E224" s="6">
        <v>1</v>
      </c>
      <c r="F224" s="5">
        <f t="shared" ref="F224:F229" si="40">SUM(D224/E224)</f>
        <v>5380</v>
      </c>
      <c r="G224" s="5">
        <f>SUM(F224-F229)</f>
        <v>-587.5</v>
      </c>
      <c r="H224" s="7">
        <f>SUM(G224/(F229/100))</f>
        <v>-9.8449937159614578</v>
      </c>
    </row>
    <row r="225" spans="2:8">
      <c r="C225" s="3" t="s">
        <v>169</v>
      </c>
      <c r="D225" s="44">
        <v>10150</v>
      </c>
      <c r="E225" s="6">
        <v>2</v>
      </c>
      <c r="F225" s="5">
        <f t="shared" si="40"/>
        <v>5075</v>
      </c>
      <c r="G225" s="5">
        <f>SUM(F225-F229)</f>
        <v>-892.5</v>
      </c>
      <c r="H225" s="10">
        <f>SUM(G225/(F229/100))</f>
        <v>-14.95601173020528</v>
      </c>
    </row>
    <row r="226" spans="2:8">
      <c r="C226" s="3" t="s">
        <v>170</v>
      </c>
      <c r="D226" s="44">
        <v>44000</v>
      </c>
      <c r="E226" s="6">
        <v>7</v>
      </c>
      <c r="F226" s="5">
        <f t="shared" si="40"/>
        <v>6285.7142857142853</v>
      </c>
      <c r="G226" s="5">
        <f>SUM(F226-F229)</f>
        <v>318.21428571428532</v>
      </c>
      <c r="H226" s="7">
        <f>SUM(G226/(F229/100))</f>
        <v>5.3324555628703028</v>
      </c>
    </row>
    <row r="227" spans="2:8">
      <c r="C227" s="3" t="s">
        <v>171</v>
      </c>
      <c r="D227" s="44">
        <v>6450</v>
      </c>
      <c r="E227" s="6">
        <v>1</v>
      </c>
      <c r="F227" s="5">
        <f t="shared" si="40"/>
        <v>6450</v>
      </c>
      <c r="G227" s="5">
        <f>SUM(F227-F229)</f>
        <v>482.5</v>
      </c>
      <c r="H227" s="10">
        <f>SUM(G227/(F229/100))</f>
        <v>8.0854629241726013</v>
      </c>
    </row>
    <row r="228" spans="2:8">
      <c r="C228" s="3" t="s">
        <v>172</v>
      </c>
      <c r="D228" s="44">
        <v>5630</v>
      </c>
      <c r="E228" s="6">
        <v>1</v>
      </c>
      <c r="F228" s="5">
        <f t="shared" si="40"/>
        <v>5630</v>
      </c>
      <c r="G228" s="5">
        <f>SUM(F228-F229)</f>
        <v>-337.5</v>
      </c>
      <c r="H228" s="7">
        <f>SUM(G228/(F229/100))</f>
        <v>-5.6556346878927526</v>
      </c>
    </row>
    <row r="229" spans="2:8">
      <c r="C229" s="2" t="s">
        <v>38</v>
      </c>
      <c r="D229" s="45">
        <f>SUM(D224:D228)</f>
        <v>71610</v>
      </c>
      <c r="E229" s="6">
        <f>SUM(E224:E228)</f>
        <v>12</v>
      </c>
      <c r="F229" s="5">
        <f t="shared" si="40"/>
        <v>5967.5</v>
      </c>
      <c r="G229" s="5"/>
    </row>
    <row r="230" spans="2:8">
      <c r="C230" s="2"/>
      <c r="D230" s="45"/>
      <c r="G230" s="5"/>
    </row>
    <row r="231" spans="2:8">
      <c r="C231" s="3" t="s">
        <v>173</v>
      </c>
      <c r="D231" s="44">
        <v>16850</v>
      </c>
      <c r="E231" s="6">
        <v>3</v>
      </c>
      <c r="F231" s="5">
        <f>SUM(D231/E231)</f>
        <v>5616.666666666667</v>
      </c>
      <c r="G231" s="5"/>
    </row>
    <row r="232" spans="2:8">
      <c r="C232" s="2"/>
      <c r="D232" s="45"/>
      <c r="G232" s="5"/>
    </row>
    <row r="233" spans="2:8">
      <c r="C233" s="2" t="s">
        <v>40</v>
      </c>
      <c r="D233" s="45">
        <f>SUM(D229+D231)</f>
        <v>88460</v>
      </c>
      <c r="E233" s="22">
        <f>SUM(E229+E231)</f>
        <v>15</v>
      </c>
      <c r="F233" s="5">
        <f>SUM(D233/E233)</f>
        <v>5897.333333333333</v>
      </c>
      <c r="G233" s="5"/>
    </row>
    <row r="234" spans="2:8">
      <c r="C234" s="2"/>
      <c r="D234" s="45"/>
      <c r="E234" s="22"/>
      <c r="G234" s="5"/>
    </row>
    <row r="235" spans="2:8">
      <c r="B235" s="2" t="s">
        <v>174</v>
      </c>
      <c r="C235" s="12" t="s">
        <v>34</v>
      </c>
      <c r="D235" s="45"/>
      <c r="G235" s="5"/>
    </row>
    <row r="236" spans="2:8">
      <c r="B236" s="2"/>
      <c r="C236" s="3" t="s">
        <v>175</v>
      </c>
      <c r="D236" s="44">
        <v>18350</v>
      </c>
      <c r="E236" s="6">
        <v>3</v>
      </c>
      <c r="F236" s="5">
        <f t="shared" ref="F236:F239" si="41">SUM(D236/E236)</f>
        <v>6116.666666666667</v>
      </c>
      <c r="G236" s="5">
        <f>SUM(F236-F239)</f>
        <v>-177.77777777777737</v>
      </c>
      <c r="H236" s="7">
        <f>SUM(G236/(F239/100))</f>
        <v>-2.8243601059134975</v>
      </c>
    </row>
    <row r="237" spans="2:8">
      <c r="C237" s="3" t="s">
        <v>176</v>
      </c>
      <c r="D237" s="44">
        <v>19850</v>
      </c>
      <c r="E237" s="6">
        <v>3</v>
      </c>
      <c r="F237" s="5">
        <f t="shared" si="41"/>
        <v>6616.666666666667</v>
      </c>
      <c r="G237" s="5">
        <f>SUM(F237-F239)</f>
        <v>322.22222222222263</v>
      </c>
      <c r="H237" s="7">
        <f>SUM(G237/(F239/100))</f>
        <v>5.1191526919682326</v>
      </c>
    </row>
    <row r="238" spans="2:8">
      <c r="C238" s="3" t="s">
        <v>177</v>
      </c>
      <c r="D238" s="44">
        <v>18450</v>
      </c>
      <c r="E238" s="6">
        <v>3</v>
      </c>
      <c r="F238" s="5">
        <f t="shared" si="41"/>
        <v>6150</v>
      </c>
      <c r="G238" s="5">
        <f>SUM(F238-F239)</f>
        <v>-144.44444444444434</v>
      </c>
      <c r="H238" s="7">
        <f>SUM(G238/(F239/100))</f>
        <v>-2.2947925860547205</v>
      </c>
    </row>
    <row r="239" spans="2:8">
      <c r="C239" s="2" t="s">
        <v>38</v>
      </c>
      <c r="D239" s="45">
        <f>SUM(D236:D238)</f>
        <v>56650</v>
      </c>
      <c r="E239" s="6">
        <f>SUM(E236:E238)</f>
        <v>9</v>
      </c>
      <c r="F239" s="5">
        <f t="shared" si="41"/>
        <v>6294.4444444444443</v>
      </c>
    </row>
    <row r="240" spans="2:8">
      <c r="C240" s="2"/>
      <c r="D240" s="45"/>
    </row>
    <row r="241" spans="2:8">
      <c r="C241" s="3" t="s">
        <v>178</v>
      </c>
      <c r="D241" s="44">
        <v>9680</v>
      </c>
      <c r="E241" s="6">
        <v>2</v>
      </c>
      <c r="F241" s="5">
        <f>SUM(D241/E241)</f>
        <v>4840</v>
      </c>
    </row>
    <row r="242" spans="2:8">
      <c r="C242" s="2"/>
      <c r="D242" s="45"/>
    </row>
    <row r="243" spans="2:8">
      <c r="C243" s="2" t="s">
        <v>40</v>
      </c>
      <c r="D243" s="45">
        <f>SUM(D239+D241)</f>
        <v>66330</v>
      </c>
      <c r="E243" s="22">
        <f>SUM(E239+E241)</f>
        <v>11</v>
      </c>
      <c r="F243" s="5">
        <f>SUM(D243/E243)</f>
        <v>6030</v>
      </c>
    </row>
    <row r="244" spans="2:8">
      <c r="C244" s="2"/>
      <c r="D244" s="45"/>
    </row>
    <row r="245" spans="2:8">
      <c r="B245" s="2" t="s">
        <v>179</v>
      </c>
      <c r="C245" s="12" t="s">
        <v>34</v>
      </c>
    </row>
    <row r="246" spans="2:8">
      <c r="B246" s="2"/>
      <c r="C246" s="3" t="s">
        <v>180</v>
      </c>
      <c r="D246" s="44">
        <v>6900</v>
      </c>
      <c r="E246" s="6">
        <v>3</v>
      </c>
      <c r="F246" s="5">
        <f>SUM(D246/E246)</f>
        <v>2300</v>
      </c>
      <c r="G246" s="5">
        <f>SUM(F246-F248)</f>
        <v>60</v>
      </c>
      <c r="H246" s="7">
        <f>SUM(G246/(F248/100))</f>
        <v>2.6785714285714288</v>
      </c>
    </row>
    <row r="247" spans="2:8">
      <c r="C247" s="3" t="s">
        <v>181</v>
      </c>
      <c r="D247" s="44">
        <v>6540</v>
      </c>
      <c r="E247" s="6">
        <v>3</v>
      </c>
      <c r="F247" s="5">
        <f>SUM(D247/E247)</f>
        <v>2180</v>
      </c>
      <c r="G247" s="5">
        <f>SUM(F247-F248)</f>
        <v>-60</v>
      </c>
      <c r="H247" s="7">
        <f>SUM(G247/(F248/100))</f>
        <v>-2.6785714285714288</v>
      </c>
    </row>
    <row r="248" spans="2:8">
      <c r="C248" s="2" t="s">
        <v>38</v>
      </c>
      <c r="D248" s="45">
        <f>SUM(D246:D247)</f>
        <v>13440</v>
      </c>
      <c r="E248" s="6">
        <f t="shared" ref="E248" si="42">SUM(E246:E247)</f>
        <v>6</v>
      </c>
      <c r="F248" s="5">
        <f>SUM(D248/E248)</f>
        <v>2240</v>
      </c>
      <c r="G248" s="5"/>
    </row>
    <row r="249" spans="2:8">
      <c r="C249" s="2"/>
      <c r="D249" s="45"/>
      <c r="G249" s="5"/>
    </row>
    <row r="250" spans="2:8">
      <c r="C250" s="3" t="s">
        <v>182</v>
      </c>
      <c r="D250" s="44">
        <v>2530</v>
      </c>
      <c r="E250" s="6">
        <v>1</v>
      </c>
      <c r="F250" s="5">
        <f>SUM(D250/E250)</f>
        <v>2530</v>
      </c>
      <c r="G250" s="5"/>
    </row>
    <row r="251" spans="2:8">
      <c r="G251" s="5"/>
    </row>
    <row r="252" spans="2:8">
      <c r="C252" s="2" t="s">
        <v>154</v>
      </c>
      <c r="D252" s="45">
        <f>SUM(D248+D250)</f>
        <v>15970</v>
      </c>
      <c r="E252" s="6">
        <v>2</v>
      </c>
      <c r="F252" s="5">
        <f>SUM(D252/E252)</f>
        <v>7985</v>
      </c>
      <c r="G252" s="5"/>
    </row>
    <row r="253" spans="2:8">
      <c r="C253" s="2"/>
      <c r="D253" s="45"/>
      <c r="G253" s="5"/>
    </row>
    <row r="254" spans="2:8">
      <c r="C254" s="2" t="s">
        <v>40</v>
      </c>
      <c r="D254" s="45">
        <f>SUM(D248+D250)</f>
        <v>15970</v>
      </c>
      <c r="E254" s="22">
        <f>SUM(E248+E250+E252)</f>
        <v>9</v>
      </c>
      <c r="F254" s="5">
        <f>SUM(D254/E254)</f>
        <v>1774.4444444444443</v>
      </c>
      <c r="G254" s="5"/>
    </row>
    <row r="255" spans="2:8">
      <c r="C255" s="2"/>
      <c r="D255" s="45"/>
      <c r="G255" s="5"/>
    </row>
    <row r="256" spans="2:8">
      <c r="B256" s="2" t="s">
        <v>183</v>
      </c>
      <c r="C256" s="12" t="s">
        <v>34</v>
      </c>
    </row>
    <row r="257" spans="2:12">
      <c r="B257" s="2"/>
      <c r="C257" s="3" t="s">
        <v>184</v>
      </c>
      <c r="D257" s="44">
        <v>60100</v>
      </c>
      <c r="E257" s="6">
        <v>6</v>
      </c>
      <c r="F257" s="5">
        <f>SUM(D257/E257)</f>
        <v>10016.666666666666</v>
      </c>
      <c r="G257" s="5">
        <f>SUM(F257-F260)</f>
        <v>-29.58333333333394</v>
      </c>
      <c r="H257" s="7">
        <f>SUM(G257/(F260/100))</f>
        <v>-0.29447140309402947</v>
      </c>
      <c r="J257" s="3"/>
      <c r="K257" s="9"/>
      <c r="L257" s="6"/>
    </row>
    <row r="258" spans="2:12">
      <c r="C258" s="3" t="s">
        <v>185</v>
      </c>
      <c r="D258" s="44">
        <v>9720</v>
      </c>
      <c r="E258" s="6">
        <v>1</v>
      </c>
      <c r="F258" s="5">
        <f>SUM(D258/E258)</f>
        <v>9720</v>
      </c>
      <c r="G258" s="5">
        <f>SUM(F258-F260)</f>
        <v>-326.25</v>
      </c>
      <c r="H258" s="7">
        <f>SUM(G258/(F260/100))</f>
        <v>-3.2474804031354982</v>
      </c>
      <c r="J258" s="3"/>
      <c r="K258" s="9"/>
      <c r="L258" s="6"/>
    </row>
    <row r="259" spans="2:12">
      <c r="C259" s="3" t="s">
        <v>186</v>
      </c>
      <c r="D259" s="44">
        <v>10550</v>
      </c>
      <c r="E259" s="6">
        <v>1</v>
      </c>
      <c r="F259" s="5">
        <f>SUM(D259/E259)</f>
        <v>10550</v>
      </c>
      <c r="G259" s="5">
        <f>SUM(F259-F260)</f>
        <v>503.75</v>
      </c>
      <c r="H259" s="7">
        <f>SUM(G259/(F260/100))</f>
        <v>5.0143088216996388</v>
      </c>
      <c r="J259" s="3"/>
      <c r="K259" s="9"/>
      <c r="L259" s="6"/>
    </row>
    <row r="260" spans="2:12">
      <c r="C260" s="2" t="s">
        <v>38</v>
      </c>
      <c r="D260" s="45">
        <f>SUM(D257:D259)</f>
        <v>80370</v>
      </c>
      <c r="E260" s="6">
        <f>SUM(E257:E259)</f>
        <v>8</v>
      </c>
      <c r="F260" s="5">
        <f>SUM(D260/E260)</f>
        <v>10046.25</v>
      </c>
    </row>
    <row r="261" spans="2:12">
      <c r="C261" s="2"/>
      <c r="D261" s="45"/>
    </row>
    <row r="262" spans="2:12">
      <c r="C262" s="3" t="s">
        <v>187</v>
      </c>
      <c r="D262" s="44">
        <v>9890</v>
      </c>
      <c r="E262" s="6">
        <v>1</v>
      </c>
      <c r="F262" s="5">
        <f>SUM(D262/E262)</f>
        <v>9890</v>
      </c>
    </row>
    <row r="264" spans="2:12">
      <c r="C264" s="2" t="s">
        <v>154</v>
      </c>
      <c r="D264" s="45">
        <f>SUM(D260+D262)</f>
        <v>90260</v>
      </c>
      <c r="E264" s="6">
        <v>5</v>
      </c>
      <c r="F264" s="5">
        <f>SUM(D264/E264)</f>
        <v>18052</v>
      </c>
    </row>
    <row r="265" spans="2:12">
      <c r="C265" s="2"/>
      <c r="D265" s="45"/>
    </row>
    <row r="266" spans="2:12">
      <c r="C266" s="2" t="s">
        <v>40</v>
      </c>
      <c r="D266" s="45">
        <f>SUM(D260+D262)</f>
        <v>90260</v>
      </c>
      <c r="E266" s="22">
        <f>SUM(E260+E262+E264)</f>
        <v>14</v>
      </c>
      <c r="F266" s="5">
        <f>SUM(D266/E266)</f>
        <v>6447.1428571428569</v>
      </c>
    </row>
    <row r="268" spans="2:12">
      <c r="B268" s="2" t="s">
        <v>188</v>
      </c>
      <c r="C268" s="12" t="s">
        <v>34</v>
      </c>
    </row>
    <row r="269" spans="2:12">
      <c r="C269" s="3" t="s">
        <v>189</v>
      </c>
      <c r="D269" s="44">
        <v>3790</v>
      </c>
      <c r="E269" s="6">
        <v>4</v>
      </c>
      <c r="F269" s="5">
        <f>SUM(D269/E269)</f>
        <v>947.5</v>
      </c>
      <c r="G269" s="5">
        <f>SUM(F269-F271)</f>
        <v>-15.5</v>
      </c>
      <c r="H269" s="7">
        <f>SUM(G269/(F271/100))</f>
        <v>-1.6095534787123571</v>
      </c>
    </row>
    <row r="270" spans="2:12">
      <c r="C270" s="3" t="s">
        <v>190</v>
      </c>
      <c r="D270" s="44">
        <v>5840</v>
      </c>
      <c r="E270" s="6">
        <v>6</v>
      </c>
      <c r="F270" s="5">
        <f>SUM(D270/E270)</f>
        <v>973.33333333333337</v>
      </c>
      <c r="G270" s="5">
        <f>SUM(F270-F271)</f>
        <v>10.333333333333371</v>
      </c>
      <c r="H270" s="7">
        <f>SUM(G270/(F271/100))</f>
        <v>1.0730356524749087</v>
      </c>
    </row>
    <row r="271" spans="2:12">
      <c r="C271" s="2" t="s">
        <v>38</v>
      </c>
      <c r="D271" s="45">
        <f>SUM(D269:D270)</f>
        <v>9630</v>
      </c>
      <c r="E271" s="6">
        <f t="shared" ref="E271" si="43">SUM(E269:E270)</f>
        <v>10</v>
      </c>
      <c r="F271" s="5">
        <f>SUM(D271/E271)</f>
        <v>963</v>
      </c>
      <c r="G271" s="5"/>
    </row>
    <row r="272" spans="2:12">
      <c r="C272" s="2"/>
      <c r="D272" s="45"/>
      <c r="G272" s="5"/>
    </row>
    <row r="273" spans="2:12">
      <c r="C273" s="3" t="s">
        <v>191</v>
      </c>
      <c r="D273" s="44">
        <v>850</v>
      </c>
      <c r="E273" s="6">
        <v>1</v>
      </c>
      <c r="F273" s="5">
        <f>SUM(D273/E273)</f>
        <v>850</v>
      </c>
      <c r="G273" s="5"/>
    </row>
    <row r="274" spans="2:12">
      <c r="C274" s="2"/>
      <c r="D274" s="45"/>
      <c r="G274" s="5"/>
    </row>
    <row r="275" spans="2:12">
      <c r="C275" s="2" t="s">
        <v>40</v>
      </c>
      <c r="D275" s="45">
        <f>SUM(D271+D273)</f>
        <v>10480</v>
      </c>
      <c r="E275" s="6">
        <f>SUM(E271+E273)</f>
        <v>11</v>
      </c>
      <c r="F275" s="5">
        <f>SUM(D275/E275)</f>
        <v>952.72727272727275</v>
      </c>
      <c r="G275" s="5"/>
    </row>
    <row r="276" spans="2:12">
      <c r="C276" s="2"/>
      <c r="D276" s="45"/>
      <c r="G276" s="5"/>
    </row>
    <row r="277" spans="2:12">
      <c r="B277" s="2" t="s">
        <v>192</v>
      </c>
      <c r="C277" s="12" t="s">
        <v>34</v>
      </c>
      <c r="D277" s="45"/>
      <c r="G277" s="5"/>
    </row>
    <row r="278" spans="2:12">
      <c r="B278" s="2"/>
      <c r="C278" s="3" t="s">
        <v>193</v>
      </c>
      <c r="D278" s="44">
        <v>5140</v>
      </c>
      <c r="E278" s="6">
        <v>2</v>
      </c>
      <c r="F278" s="5">
        <f t="shared" ref="F278:F282" si="44">SUM(D278/E278)</f>
        <v>2570</v>
      </c>
      <c r="G278" s="5">
        <f>SUM(F278-F282)</f>
        <v>362.72727272727252</v>
      </c>
      <c r="H278" s="10">
        <f>SUM(G278/(F282/100))</f>
        <v>16.43327841845139</v>
      </c>
    </row>
    <row r="279" spans="2:12">
      <c r="C279" s="3" t="s">
        <v>194</v>
      </c>
      <c r="D279" s="44">
        <v>4150</v>
      </c>
      <c r="E279" s="6">
        <v>2</v>
      </c>
      <c r="F279" s="5">
        <f t="shared" si="44"/>
        <v>2075</v>
      </c>
      <c r="G279" s="5">
        <f>SUM(F279-F282)</f>
        <v>-132.27272727272748</v>
      </c>
      <c r="H279" s="7">
        <f>SUM(G279/(F282/100))</f>
        <v>-5.9925864909390532</v>
      </c>
    </row>
    <row r="280" spans="2:12">
      <c r="C280" s="3" t="s">
        <v>195</v>
      </c>
      <c r="D280" s="44">
        <v>11900</v>
      </c>
      <c r="E280" s="6">
        <v>5</v>
      </c>
      <c r="F280" s="5">
        <f t="shared" si="44"/>
        <v>2380</v>
      </c>
      <c r="G280" s="5">
        <f>SUM(F280-F282)</f>
        <v>172.72727272727252</v>
      </c>
      <c r="H280" s="7">
        <f>SUM(G280/(F282/100))</f>
        <v>7.8253706754530379</v>
      </c>
    </row>
    <row r="281" spans="2:12">
      <c r="C281" s="3" t="s">
        <v>196</v>
      </c>
      <c r="D281" s="44">
        <v>3090</v>
      </c>
      <c r="E281" s="6">
        <v>2</v>
      </c>
      <c r="F281" s="5">
        <f t="shared" si="44"/>
        <v>1545</v>
      </c>
      <c r="G281" s="5">
        <f>SUM(F281-F282)</f>
        <v>-662.27272727272748</v>
      </c>
      <c r="H281" s="10">
        <f>SUM(G281/(F282/100))</f>
        <v>-30.004118616144982</v>
      </c>
    </row>
    <row r="282" spans="2:12">
      <c r="C282" s="2" t="s">
        <v>38</v>
      </c>
      <c r="D282" s="45">
        <f>SUM(D278:D281)</f>
        <v>24280</v>
      </c>
      <c r="E282" s="6">
        <f>SUM(E278:E281)</f>
        <v>11</v>
      </c>
      <c r="F282" s="5">
        <f t="shared" si="44"/>
        <v>2207.2727272727275</v>
      </c>
      <c r="G282" s="5"/>
    </row>
    <row r="283" spans="2:12">
      <c r="C283" s="2"/>
      <c r="D283" s="45"/>
      <c r="G283" s="5"/>
    </row>
    <row r="284" spans="2:12">
      <c r="C284" s="12" t="s">
        <v>87</v>
      </c>
      <c r="D284" s="45"/>
      <c r="G284" s="5"/>
    </row>
    <row r="285" spans="2:12">
      <c r="C285" s="3" t="s">
        <v>197</v>
      </c>
      <c r="D285" s="44">
        <v>2480</v>
      </c>
      <c r="E285" s="6">
        <v>1</v>
      </c>
      <c r="F285" s="5">
        <f t="shared" ref="F285:F287" si="45">SUM(D285/E285)</f>
        <v>2480</v>
      </c>
      <c r="G285" s="5">
        <f>SUM(F285-F287)</f>
        <v>-300</v>
      </c>
      <c r="H285" s="10">
        <f>SUM(G285/(F287/100))</f>
        <v>-10.791366906474821</v>
      </c>
      <c r="K285" s="3"/>
      <c r="L285" s="9"/>
    </row>
    <row r="286" spans="2:12">
      <c r="C286" s="3" t="s">
        <v>198</v>
      </c>
      <c r="D286" s="44">
        <v>3080</v>
      </c>
      <c r="E286" s="6">
        <v>1</v>
      </c>
      <c r="F286" s="5">
        <f t="shared" si="45"/>
        <v>3080</v>
      </c>
      <c r="G286" s="5">
        <f>SUM(F286-F287)</f>
        <v>300</v>
      </c>
      <c r="H286" s="10">
        <f>SUM(G286/(F287/100))</f>
        <v>10.791366906474821</v>
      </c>
      <c r="K286" s="3"/>
      <c r="L286" s="9"/>
    </row>
    <row r="287" spans="2:12">
      <c r="C287" s="2" t="s">
        <v>38</v>
      </c>
      <c r="D287" s="45">
        <f>SUM(D283:D286)</f>
        <v>5560</v>
      </c>
      <c r="E287" s="6">
        <f>SUM(E283:E286)</f>
        <v>2</v>
      </c>
      <c r="F287" s="5">
        <f t="shared" si="45"/>
        <v>2780</v>
      </c>
      <c r="G287" s="5"/>
    </row>
    <row r="288" spans="2:12">
      <c r="C288" s="2"/>
      <c r="D288" s="45"/>
      <c r="G288" s="5"/>
    </row>
    <row r="289" spans="2:8">
      <c r="C289" s="2" t="s">
        <v>40</v>
      </c>
      <c r="D289" s="45">
        <f>SUM(D282+D287)</f>
        <v>29840</v>
      </c>
      <c r="E289" s="22">
        <f>SUM(E282+E287)</f>
        <v>13</v>
      </c>
      <c r="F289" s="5">
        <f>SUM(D289/E289)</f>
        <v>2295.3846153846152</v>
      </c>
      <c r="G289" s="5"/>
    </row>
    <row r="291" spans="2:8">
      <c r="B291" s="2" t="s">
        <v>199</v>
      </c>
      <c r="C291" s="3" t="s">
        <v>200</v>
      </c>
      <c r="D291" s="44">
        <v>9330</v>
      </c>
      <c r="E291" s="6">
        <v>6</v>
      </c>
      <c r="F291" s="5">
        <f t="shared" ref="F291:F293" si="46">SUM(D291/E291)</f>
        <v>1555</v>
      </c>
      <c r="G291" s="5"/>
      <c r="H291" s="10"/>
    </row>
    <row r="292" spans="2:8">
      <c r="C292" s="3" t="s">
        <v>201</v>
      </c>
      <c r="D292" s="44">
        <v>4110</v>
      </c>
      <c r="E292" s="6">
        <v>3</v>
      </c>
      <c r="F292" s="5">
        <f t="shared" si="46"/>
        <v>1370</v>
      </c>
      <c r="G292" s="5"/>
    </row>
    <row r="293" spans="2:8">
      <c r="C293" s="2" t="s">
        <v>52</v>
      </c>
      <c r="D293" s="45">
        <f>SUM(D291:D292)</f>
        <v>13440</v>
      </c>
      <c r="E293" s="6">
        <f>SUM(E291:E292)</f>
        <v>9</v>
      </c>
      <c r="F293" s="5">
        <f t="shared" si="46"/>
        <v>1493.3333333333333</v>
      </c>
      <c r="G293" s="5"/>
    </row>
    <row r="295" spans="2:8">
      <c r="B295" s="2" t="s">
        <v>202</v>
      </c>
      <c r="C295" s="3" t="s">
        <v>203</v>
      </c>
      <c r="D295" s="44">
        <v>40300</v>
      </c>
      <c r="E295" s="6">
        <v>10</v>
      </c>
      <c r="F295" s="5">
        <f t="shared" ref="F295:F297" si="47">SUM(D295/E295)</f>
        <v>4030</v>
      </c>
    </row>
    <row r="296" spans="2:8">
      <c r="B296" s="2"/>
      <c r="C296" s="3" t="s">
        <v>204</v>
      </c>
      <c r="D296" s="44">
        <v>8900</v>
      </c>
      <c r="E296" s="6">
        <v>2</v>
      </c>
      <c r="F296" s="5">
        <f t="shared" si="47"/>
        <v>4450</v>
      </c>
    </row>
    <row r="297" spans="2:8">
      <c r="B297" s="2"/>
      <c r="C297" s="2" t="s">
        <v>52</v>
      </c>
      <c r="D297" s="45">
        <f>SUM(D295:D296)</f>
        <v>49200</v>
      </c>
      <c r="E297" s="6">
        <f>SUM(E295:E296)</f>
        <v>12</v>
      </c>
      <c r="F297" s="5">
        <f t="shared" si="47"/>
        <v>4100</v>
      </c>
    </row>
    <row r="298" spans="2:8">
      <c r="B298" s="2"/>
      <c r="C298" s="2"/>
      <c r="D298" s="45"/>
    </row>
    <row r="299" spans="2:8">
      <c r="B299" s="2" t="s">
        <v>205</v>
      </c>
      <c r="C299" s="12" t="s">
        <v>34</v>
      </c>
    </row>
    <row r="300" spans="2:8">
      <c r="B300" s="2"/>
      <c r="C300" s="3" t="s">
        <v>206</v>
      </c>
      <c r="D300" s="44">
        <v>2690</v>
      </c>
      <c r="E300" s="6">
        <v>2</v>
      </c>
      <c r="F300" s="5">
        <f t="shared" ref="F300:F310" si="48">SUM(D300/E300)</f>
        <v>1345</v>
      </c>
      <c r="G300" s="5">
        <f>SUM(F300-F310)</f>
        <v>-110.4545454545455</v>
      </c>
      <c r="H300" s="7">
        <f>SUM(G300/(F303/100))</f>
        <v>-7.7301003817333545</v>
      </c>
    </row>
    <row r="301" spans="2:8">
      <c r="C301" s="3" t="s">
        <v>207</v>
      </c>
      <c r="D301" s="44">
        <v>7010</v>
      </c>
      <c r="E301" s="6">
        <v>5</v>
      </c>
      <c r="F301" s="5">
        <f t="shared" si="48"/>
        <v>1402</v>
      </c>
      <c r="G301" s="5">
        <f>SUM(F301-F310)</f>
        <v>-53.454545454545496</v>
      </c>
      <c r="H301" s="7">
        <f>SUM(G301/(F303/100))</f>
        <v>-3.7409868514067606</v>
      </c>
    </row>
    <row r="302" spans="2:8">
      <c r="C302" s="3" t="s">
        <v>208</v>
      </c>
      <c r="D302" s="44">
        <v>3160</v>
      </c>
      <c r="E302" s="6">
        <v>2</v>
      </c>
      <c r="F302" s="5">
        <f t="shared" si="48"/>
        <v>1580</v>
      </c>
      <c r="G302" s="5">
        <f>SUM(F302-F310)</f>
        <v>124.5454545454545</v>
      </c>
      <c r="H302" s="7">
        <f>SUM(G302/(F303/100))</f>
        <v>8.7162448748762866</v>
      </c>
    </row>
    <row r="303" spans="2:8">
      <c r="C303" s="2" t="s">
        <v>38</v>
      </c>
      <c r="D303" s="46">
        <f>SUM(D300:D302)</f>
        <v>12860</v>
      </c>
      <c r="E303" s="27">
        <f>SUM(E300:E302)</f>
        <v>9</v>
      </c>
      <c r="F303" s="5">
        <f t="shared" si="48"/>
        <v>1428.8888888888889</v>
      </c>
      <c r="G303" s="5"/>
    </row>
    <row r="304" spans="2:8">
      <c r="D304" s="49"/>
      <c r="G304" s="5"/>
    </row>
    <row r="305" spans="2:8">
      <c r="C305" s="12" t="s">
        <v>87</v>
      </c>
      <c r="D305" s="45"/>
      <c r="G305" s="5"/>
    </row>
    <row r="306" spans="2:8">
      <c r="C306" s="3" t="s">
        <v>209</v>
      </c>
      <c r="D306" s="44">
        <v>1670</v>
      </c>
      <c r="E306" s="6">
        <v>1</v>
      </c>
      <c r="F306" s="5">
        <f t="shared" ref="F306:F308" si="49">SUM(D306/E306)</f>
        <v>1670</v>
      </c>
      <c r="G306" s="5">
        <f>SUM(F306-F308)</f>
        <v>95</v>
      </c>
      <c r="H306" s="7">
        <f>SUM(G306/(F308/100))</f>
        <v>6.0317460317460316</v>
      </c>
    </row>
    <row r="307" spans="2:8">
      <c r="C307" s="3" t="s">
        <v>210</v>
      </c>
      <c r="D307" s="44">
        <v>1480</v>
      </c>
      <c r="E307" s="6">
        <v>1</v>
      </c>
      <c r="F307" s="5">
        <f t="shared" si="49"/>
        <v>1480</v>
      </c>
      <c r="G307" s="5">
        <f>SUM(F307-F308)</f>
        <v>-95</v>
      </c>
      <c r="H307" s="7">
        <f>SUM(G307/(F308/100))</f>
        <v>-6.0317460317460316</v>
      </c>
    </row>
    <row r="308" spans="2:8">
      <c r="C308" s="2" t="s">
        <v>38</v>
      </c>
      <c r="D308" s="45">
        <f>SUM(D306:D307)</f>
        <v>3150</v>
      </c>
      <c r="E308" s="6">
        <f>SUM(E304:E307)</f>
        <v>2</v>
      </c>
      <c r="F308" s="5">
        <f t="shared" si="49"/>
        <v>1575</v>
      </c>
      <c r="G308" s="5"/>
    </row>
    <row r="309" spans="2:8">
      <c r="C309" s="2"/>
      <c r="D309" s="45"/>
      <c r="G309" s="5"/>
    </row>
    <row r="310" spans="2:8">
      <c r="C310" s="2" t="s">
        <v>40</v>
      </c>
      <c r="D310" s="45">
        <f>SUM(D303+D308)</f>
        <v>16010</v>
      </c>
      <c r="E310" s="22">
        <f>SUM(E303+E308)</f>
        <v>11</v>
      </c>
      <c r="F310" s="5">
        <f t="shared" si="48"/>
        <v>1455.4545454545455</v>
      </c>
      <c r="G310" s="4"/>
      <c r="H310" s="10"/>
    </row>
    <row r="311" spans="2:8">
      <c r="C311" s="2"/>
      <c r="D311" s="45"/>
      <c r="G311" s="5"/>
    </row>
    <row r="312" spans="2:8">
      <c r="B312" s="2" t="s">
        <v>211</v>
      </c>
      <c r="C312" s="12" t="s">
        <v>34</v>
      </c>
    </row>
    <row r="313" spans="2:8">
      <c r="B313" s="2"/>
      <c r="C313" s="3" t="s">
        <v>212</v>
      </c>
      <c r="D313" s="44">
        <v>15100</v>
      </c>
      <c r="E313" s="6">
        <v>5</v>
      </c>
      <c r="F313" s="5">
        <f>SUM(D313/E313)</f>
        <v>3020</v>
      </c>
      <c r="G313" s="5">
        <f>SUM(F313-F315)</f>
        <v>-45</v>
      </c>
      <c r="H313" s="7">
        <f>SUM(G313/(F315/100))</f>
        <v>-1.4681892332789561</v>
      </c>
    </row>
    <row r="314" spans="2:8">
      <c r="C314" s="3" t="s">
        <v>213</v>
      </c>
      <c r="D314" s="44">
        <v>15550</v>
      </c>
      <c r="E314" s="6">
        <v>5</v>
      </c>
      <c r="F314" s="5">
        <f>SUM(D314/E314)</f>
        <v>3110</v>
      </c>
      <c r="G314" s="5">
        <f>SUM(F314-F315)</f>
        <v>45</v>
      </c>
      <c r="H314" s="7">
        <f>SUM(G314/(F315/100))</f>
        <v>1.4681892332789561</v>
      </c>
    </row>
    <row r="315" spans="2:8">
      <c r="C315" s="2" t="s">
        <v>38</v>
      </c>
      <c r="D315" s="45">
        <f>SUM(D313:D314)</f>
        <v>30650</v>
      </c>
      <c r="E315" s="6">
        <f>SUM(E313:E314)</f>
        <v>10</v>
      </c>
      <c r="F315" s="5">
        <f>SUM(D315/E315)</f>
        <v>3065</v>
      </c>
    </row>
    <row r="316" spans="2:8">
      <c r="C316" s="2"/>
      <c r="D316" s="45"/>
    </row>
    <row r="317" spans="2:8">
      <c r="C317" s="3" t="s">
        <v>214</v>
      </c>
      <c r="D317" s="44">
        <v>3290</v>
      </c>
      <c r="E317" s="6">
        <v>1</v>
      </c>
      <c r="F317" s="5">
        <f>SUM(D317/E317)</f>
        <v>3290</v>
      </c>
    </row>
    <row r="318" spans="2:8">
      <c r="C318" s="2"/>
      <c r="D318" s="45"/>
    </row>
    <row r="319" spans="2:8">
      <c r="C319" s="2" t="s">
        <v>40</v>
      </c>
      <c r="D319" s="45">
        <f>SUM(D315+D317)</f>
        <v>33940</v>
      </c>
      <c r="E319" s="22">
        <f>SUM(E315+E317)</f>
        <v>11</v>
      </c>
      <c r="F319" s="5">
        <f>SUM(D319/E319)</f>
        <v>3085.4545454545455</v>
      </c>
    </row>
    <row r="321" spans="2:8">
      <c r="B321" s="2" t="s">
        <v>215</v>
      </c>
      <c r="C321" s="3" t="s">
        <v>216</v>
      </c>
      <c r="D321" s="44">
        <v>79600</v>
      </c>
      <c r="E321" s="6">
        <v>13</v>
      </c>
      <c r="F321" s="5">
        <f>SUM(D321/E321)</f>
        <v>6123.0769230769229</v>
      </c>
      <c r="G321" s="5"/>
    </row>
    <row r="322" spans="2:8">
      <c r="B322" s="2"/>
      <c r="C322" s="3" t="s">
        <v>217</v>
      </c>
      <c r="D322" s="44">
        <v>10950</v>
      </c>
      <c r="E322" s="6">
        <v>2</v>
      </c>
      <c r="F322" s="5">
        <f>SUM(D322/E322)</f>
        <v>5475</v>
      </c>
      <c r="G322" s="5"/>
    </row>
    <row r="323" spans="2:8">
      <c r="B323" s="2"/>
      <c r="C323" s="2" t="s">
        <v>52</v>
      </c>
      <c r="D323" s="45">
        <f>SUM(D321:D322)</f>
        <v>90550</v>
      </c>
      <c r="E323" s="6">
        <f>SUM(E321:E322)</f>
        <v>15</v>
      </c>
      <c r="F323" s="5">
        <f>SUM(D323/E323)</f>
        <v>6036.666666666667</v>
      </c>
    </row>
    <row r="324" spans="2:8">
      <c r="B324" s="2"/>
      <c r="C324" s="2"/>
      <c r="D324" s="45"/>
    </row>
    <row r="325" spans="2:8">
      <c r="B325" s="2" t="s">
        <v>218</v>
      </c>
      <c r="C325" s="12" t="s">
        <v>34</v>
      </c>
    </row>
    <row r="326" spans="2:8">
      <c r="B326" s="2"/>
      <c r="C326" s="3" t="s">
        <v>219</v>
      </c>
      <c r="D326" s="44">
        <v>8260</v>
      </c>
      <c r="E326" s="6">
        <v>4</v>
      </c>
      <c r="F326" s="5">
        <f>SUM(D326/E326)</f>
        <v>2065</v>
      </c>
      <c r="G326" s="5">
        <f>SUM(F326-F328)</f>
        <v>76.25</v>
      </c>
      <c r="H326" s="7">
        <f>SUM(G326/(F328/100))</f>
        <v>3.8340666247642994</v>
      </c>
    </row>
    <row r="327" spans="2:8">
      <c r="C327" s="3" t="s">
        <v>220</v>
      </c>
      <c r="D327" s="44">
        <v>7650</v>
      </c>
      <c r="E327" s="6">
        <v>4</v>
      </c>
      <c r="F327" s="5">
        <f>SUM(D327/E327)</f>
        <v>1912.5</v>
      </c>
      <c r="G327" s="5">
        <f>SUM(F327-F328)</f>
        <v>-76.25</v>
      </c>
      <c r="H327" s="7">
        <f>SUM(G327/(F328/100))</f>
        <v>-3.8340666247642994</v>
      </c>
    </row>
    <row r="328" spans="2:8">
      <c r="C328" s="2" t="s">
        <v>38</v>
      </c>
      <c r="D328" s="45">
        <f>SUM(D326:D327)</f>
        <v>15910</v>
      </c>
      <c r="E328" s="6">
        <f t="shared" ref="E328" si="50">SUM(E326:E327)</f>
        <v>8</v>
      </c>
      <c r="F328" s="5">
        <f>SUM(D328/E328)</f>
        <v>1988.75</v>
      </c>
      <c r="G328" s="5"/>
    </row>
    <row r="329" spans="2:8">
      <c r="C329" s="2"/>
      <c r="D329" s="45"/>
      <c r="G329" s="5"/>
    </row>
    <row r="330" spans="2:8">
      <c r="C330" s="3" t="s">
        <v>221</v>
      </c>
      <c r="D330" s="44">
        <v>3040</v>
      </c>
      <c r="E330" s="6">
        <v>1</v>
      </c>
      <c r="F330" s="5">
        <f>SUM(D330/E330)</f>
        <v>3040</v>
      </c>
      <c r="G330" s="5"/>
    </row>
    <row r="331" spans="2:8">
      <c r="C331" s="2"/>
      <c r="D331" s="45"/>
      <c r="G331" s="5"/>
    </row>
    <row r="332" spans="2:8">
      <c r="C332" s="2" t="s">
        <v>40</v>
      </c>
      <c r="D332" s="45">
        <f>SUM(D328+D330)</f>
        <v>18950</v>
      </c>
      <c r="E332" s="22">
        <f>SUM(E328+E330)</f>
        <v>9</v>
      </c>
      <c r="F332" s="5">
        <f>SUM(D332/E332)</f>
        <v>2105.5555555555557</v>
      </c>
      <c r="G332" s="5"/>
    </row>
    <row r="333" spans="2:8">
      <c r="C333" s="2"/>
      <c r="D333" s="45"/>
      <c r="E333" s="22"/>
      <c r="G333" s="5"/>
    </row>
    <row r="334" spans="2:8">
      <c r="B334" s="2" t="s">
        <v>222</v>
      </c>
      <c r="C334" s="12" t="s">
        <v>34</v>
      </c>
    </row>
    <row r="335" spans="2:8">
      <c r="B335" s="2"/>
      <c r="C335" s="3" t="s">
        <v>223</v>
      </c>
      <c r="D335" s="44">
        <v>5660</v>
      </c>
      <c r="E335" s="6">
        <v>2</v>
      </c>
      <c r="F335" s="5">
        <f t="shared" ref="F335:F341" si="51">SUM(D335/E335)</f>
        <v>2830</v>
      </c>
      <c r="G335" s="5">
        <f>SUM(F335-F339)</f>
        <v>-451</v>
      </c>
      <c r="H335" s="10">
        <f>SUM(G335/(F339/100))</f>
        <v>-13.745809204510818</v>
      </c>
    </row>
    <row r="336" spans="2:8">
      <c r="C336" s="3" t="s">
        <v>224</v>
      </c>
      <c r="D336" s="44">
        <v>2960</v>
      </c>
      <c r="E336" s="6">
        <v>1</v>
      </c>
      <c r="F336" s="5">
        <f t="shared" si="51"/>
        <v>2960</v>
      </c>
      <c r="G336" s="5">
        <f>SUM(F336-F339)</f>
        <v>-321</v>
      </c>
      <c r="H336" s="7">
        <f>SUM(G336/(F339/100))</f>
        <v>-9.783602560195062</v>
      </c>
    </row>
    <row r="337" spans="2:12">
      <c r="C337" s="3" t="s">
        <v>225</v>
      </c>
      <c r="D337" s="44">
        <v>16450</v>
      </c>
      <c r="E337" s="6">
        <v>5</v>
      </c>
      <c r="F337" s="5">
        <f t="shared" si="51"/>
        <v>3290</v>
      </c>
      <c r="G337" s="5">
        <f>SUM(F337-F339)</f>
        <v>9</v>
      </c>
      <c r="H337" s="7">
        <f>SUM(G337/(F339/100))</f>
        <v>0.27430661383724475</v>
      </c>
    </row>
    <row r="338" spans="2:12">
      <c r="C338" s="3" t="s">
        <v>226</v>
      </c>
      <c r="D338" s="44">
        <v>7740</v>
      </c>
      <c r="E338" s="6">
        <v>2</v>
      </c>
      <c r="F338" s="5">
        <f t="shared" si="51"/>
        <v>3870</v>
      </c>
      <c r="G338" s="5">
        <f>SUM(F338-F339)</f>
        <v>589</v>
      </c>
      <c r="H338" s="10">
        <f>SUM(G338/(F339/100))</f>
        <v>17.951843950015238</v>
      </c>
    </row>
    <row r="339" spans="2:12">
      <c r="C339" s="2" t="s">
        <v>38</v>
      </c>
      <c r="D339" s="45">
        <f>SUM(D335:D338)</f>
        <v>32810</v>
      </c>
      <c r="E339" s="6">
        <f>SUM(E335:E338)</f>
        <v>10</v>
      </c>
      <c r="F339" s="5">
        <f t="shared" si="51"/>
        <v>3281</v>
      </c>
    </row>
    <row r="340" spans="2:12">
      <c r="C340" s="2"/>
      <c r="D340" s="45"/>
    </row>
    <row r="341" spans="2:12">
      <c r="C341" s="3" t="s">
        <v>227</v>
      </c>
      <c r="D341" s="44">
        <v>5590</v>
      </c>
      <c r="E341" s="6">
        <v>2</v>
      </c>
      <c r="F341" s="5">
        <f t="shared" si="51"/>
        <v>2795</v>
      </c>
    </row>
    <row r="342" spans="2:12">
      <c r="C342" s="2"/>
      <c r="D342" s="45"/>
    </row>
    <row r="343" spans="2:12">
      <c r="C343" s="2" t="s">
        <v>40</v>
      </c>
      <c r="D343" s="45">
        <f>SUM(D339+D341)</f>
        <v>38400</v>
      </c>
      <c r="E343" s="22">
        <f>SUM(E339+E341)</f>
        <v>12</v>
      </c>
      <c r="F343" s="5">
        <f>SUM(D343/E343)</f>
        <v>3200</v>
      </c>
    </row>
    <row r="344" spans="2:12">
      <c r="C344" s="2"/>
      <c r="D344" s="45"/>
      <c r="E344" s="22"/>
    </row>
    <row r="345" spans="2:12">
      <c r="B345" s="2" t="s">
        <v>228</v>
      </c>
      <c r="C345" s="12" t="s">
        <v>34</v>
      </c>
    </row>
    <row r="346" spans="2:12">
      <c r="C346" s="3" t="s">
        <v>229</v>
      </c>
      <c r="D346" s="44">
        <v>7380</v>
      </c>
      <c r="E346" s="6">
        <v>1</v>
      </c>
      <c r="F346" s="5">
        <f t="shared" ref="F346:F350" si="52">SUM(D346/E346)</f>
        <v>7380</v>
      </c>
      <c r="G346" s="5">
        <f>SUM(F346-F350)</f>
        <v>-200</v>
      </c>
      <c r="H346" s="7">
        <f>SUM(G346/(F350/100))</f>
        <v>-2.6385224274406331</v>
      </c>
    </row>
    <row r="347" spans="2:12">
      <c r="C347" s="3" t="s">
        <v>230</v>
      </c>
      <c r="D347" s="44">
        <v>22400</v>
      </c>
      <c r="E347" s="6">
        <v>3</v>
      </c>
      <c r="F347" s="5">
        <f t="shared" si="52"/>
        <v>7466.666666666667</v>
      </c>
      <c r="G347" s="5">
        <f>SUM(F347-F350)</f>
        <v>-113.33333333333303</v>
      </c>
      <c r="H347" s="7">
        <f>SUM(G347/(F350/100))</f>
        <v>-1.4951627088830215</v>
      </c>
      <c r="J347" s="3"/>
      <c r="K347" s="5"/>
      <c r="L347" s="6"/>
    </row>
    <row r="348" spans="2:12">
      <c r="C348" s="3" t="s">
        <v>231</v>
      </c>
      <c r="D348" s="44">
        <v>15400</v>
      </c>
      <c r="E348" s="6">
        <v>2</v>
      </c>
      <c r="F348" s="5">
        <f t="shared" si="52"/>
        <v>7700</v>
      </c>
      <c r="G348" s="5">
        <f>SUM(F348-F350)</f>
        <v>120</v>
      </c>
      <c r="H348" s="7">
        <f>SUM(G348/(F350/100))</f>
        <v>1.5831134564643801</v>
      </c>
      <c r="J348" s="3"/>
      <c r="K348" s="5"/>
      <c r="L348" s="6"/>
    </row>
    <row r="349" spans="2:12">
      <c r="C349" s="3" t="s">
        <v>232</v>
      </c>
      <c r="D349" s="44">
        <v>7880</v>
      </c>
      <c r="E349" s="6">
        <v>1</v>
      </c>
      <c r="F349" s="5">
        <f t="shared" si="52"/>
        <v>7880</v>
      </c>
      <c r="G349" s="5">
        <f>SUM(F349-F350)</f>
        <v>300</v>
      </c>
      <c r="H349" s="7">
        <f>SUM(G349/(F350/100))</f>
        <v>3.9577836411609502</v>
      </c>
      <c r="J349" s="3"/>
      <c r="K349" s="5"/>
      <c r="L349" s="6"/>
    </row>
    <row r="350" spans="2:12">
      <c r="C350" s="2" t="s">
        <v>38</v>
      </c>
      <c r="D350" s="45">
        <f>SUM(D346:D349)</f>
        <v>53060</v>
      </c>
      <c r="E350" s="6">
        <f>SUM(E346:E349)</f>
        <v>7</v>
      </c>
      <c r="F350" s="5">
        <f t="shared" si="52"/>
        <v>7580</v>
      </c>
    </row>
    <row r="351" spans="2:12">
      <c r="C351" s="2"/>
      <c r="D351" s="45"/>
    </row>
    <row r="352" spans="2:12">
      <c r="C352" s="3" t="s">
        <v>233</v>
      </c>
      <c r="D352" s="44">
        <v>5040</v>
      </c>
      <c r="E352" s="6">
        <v>1</v>
      </c>
      <c r="F352" s="5">
        <f t="shared" ref="F352" si="53">SUM(D352/E352)</f>
        <v>5040</v>
      </c>
    </row>
    <row r="353" spans="2:8">
      <c r="C353" s="2"/>
      <c r="D353" s="45"/>
    </row>
    <row r="354" spans="2:8">
      <c r="C354" s="2" t="s">
        <v>154</v>
      </c>
      <c r="D354" s="45">
        <f>SUM(D350+D352)</f>
        <v>58100</v>
      </c>
      <c r="E354" s="6">
        <v>2</v>
      </c>
      <c r="F354" s="5">
        <f t="shared" ref="F354" si="54">SUM(D354/E354)</f>
        <v>29050</v>
      </c>
    </row>
    <row r="356" spans="2:8">
      <c r="C356" s="2" t="s">
        <v>40</v>
      </c>
      <c r="D356" s="45">
        <f>SUM(D350+D352)</f>
        <v>58100</v>
      </c>
      <c r="E356" s="22">
        <f>SUM(E350+E352+E354)</f>
        <v>10</v>
      </c>
      <c r="F356" s="5">
        <f t="shared" ref="F356" si="55">SUM(D356/E356)</f>
        <v>5810</v>
      </c>
    </row>
    <row r="357" spans="2:8">
      <c r="C357" s="2"/>
      <c r="D357" s="45"/>
      <c r="E357" s="22"/>
    </row>
    <row r="358" spans="2:8">
      <c r="B358" s="2" t="s">
        <v>234</v>
      </c>
      <c r="C358" s="12" t="s">
        <v>34</v>
      </c>
    </row>
    <row r="359" spans="2:8">
      <c r="B359" s="2"/>
      <c r="C359" s="3" t="s">
        <v>235</v>
      </c>
      <c r="D359" s="44">
        <v>23000</v>
      </c>
      <c r="E359" s="6">
        <v>4</v>
      </c>
      <c r="F359" s="5">
        <f t="shared" ref="F359:F361" si="56">SUM(D359/E359)</f>
        <v>5750</v>
      </c>
      <c r="G359" s="5">
        <f>SUM(F359-F361)</f>
        <v>-61.111111111111313</v>
      </c>
      <c r="H359" s="7">
        <f>SUM(G359/(F361/100))</f>
        <v>-1.0516252390057395</v>
      </c>
    </row>
    <row r="360" spans="2:8">
      <c r="C360" s="3" t="s">
        <v>236</v>
      </c>
      <c r="D360" s="44">
        <v>29300</v>
      </c>
      <c r="E360" s="6">
        <v>5</v>
      </c>
      <c r="F360" s="5">
        <f t="shared" si="56"/>
        <v>5860</v>
      </c>
      <c r="G360" s="5">
        <f>SUM(F360-F361)</f>
        <v>48.888888888888687</v>
      </c>
      <c r="H360" s="7">
        <f>SUM(G360/(F361/100))</f>
        <v>0.84130019120458543</v>
      </c>
    </row>
    <row r="361" spans="2:8">
      <c r="C361" s="2" t="s">
        <v>38</v>
      </c>
      <c r="D361" s="45">
        <f>SUM(D359:D360)</f>
        <v>52300</v>
      </c>
      <c r="E361" s="6">
        <f>SUM(E359:E360)</f>
        <v>9</v>
      </c>
      <c r="F361" s="5">
        <f t="shared" si="56"/>
        <v>5811.1111111111113</v>
      </c>
      <c r="G361" s="5"/>
    </row>
    <row r="362" spans="2:8">
      <c r="C362" s="2"/>
      <c r="D362" s="45"/>
      <c r="G362" s="5"/>
    </row>
    <row r="363" spans="2:8">
      <c r="C363" s="3" t="s">
        <v>237</v>
      </c>
      <c r="D363" s="44">
        <v>9170</v>
      </c>
      <c r="E363" s="6">
        <v>1</v>
      </c>
      <c r="F363" s="5">
        <f>SUM(D363/E363)</f>
        <v>9170</v>
      </c>
      <c r="G363" s="5"/>
    </row>
    <row r="364" spans="2:8">
      <c r="C364" s="2"/>
      <c r="D364" s="45"/>
      <c r="G364" s="5"/>
    </row>
    <row r="365" spans="2:8">
      <c r="C365" s="2" t="s">
        <v>40</v>
      </c>
      <c r="D365" s="45">
        <f>SUM(D361+D363)</f>
        <v>61470</v>
      </c>
      <c r="E365" s="22">
        <f>SUM(E361+E363)</f>
        <v>10</v>
      </c>
      <c r="F365" s="5">
        <f>SUM(D365/E365)</f>
        <v>6147</v>
      </c>
      <c r="G365" s="5"/>
    </row>
    <row r="366" spans="2:8">
      <c r="C366" s="2"/>
      <c r="D366" s="45"/>
    </row>
    <row r="367" spans="2:8">
      <c r="B367" s="2" t="s">
        <v>238</v>
      </c>
      <c r="C367" s="2" t="s">
        <v>154</v>
      </c>
      <c r="D367" s="45">
        <v>47400</v>
      </c>
      <c r="E367" s="6">
        <v>10</v>
      </c>
      <c r="F367" s="5">
        <f>SUM(D367/E367)</f>
        <v>4740</v>
      </c>
    </row>
    <row r="368" spans="2:8">
      <c r="B368" s="2"/>
      <c r="C368" s="2"/>
      <c r="D368" s="45"/>
    </row>
    <row r="369" spans="2:11">
      <c r="B369" s="2" t="s">
        <v>239</v>
      </c>
      <c r="C369" s="12" t="s">
        <v>34</v>
      </c>
    </row>
    <row r="370" spans="2:11">
      <c r="B370" s="2"/>
      <c r="C370" s="3" t="s">
        <v>240</v>
      </c>
      <c r="D370" s="44">
        <v>13900</v>
      </c>
      <c r="E370" s="6">
        <v>1</v>
      </c>
      <c r="F370" s="5">
        <f t="shared" ref="F370:F375" si="57">SUM(D370/E370)</f>
        <v>13900</v>
      </c>
      <c r="G370" s="5">
        <f>SUM(F370-F375)</f>
        <v>-664.28571428571377</v>
      </c>
      <c r="H370" s="7">
        <f>SUM(G370/(F375/100))</f>
        <v>-4.5610593428151018</v>
      </c>
    </row>
    <row r="371" spans="2:11">
      <c r="C371" s="3" t="s">
        <v>241</v>
      </c>
      <c r="D371" s="44">
        <v>15050</v>
      </c>
      <c r="E371" s="6">
        <v>1</v>
      </c>
      <c r="F371" s="5">
        <f t="shared" si="57"/>
        <v>15050</v>
      </c>
      <c r="G371" s="5">
        <f>SUM(F371-F375)</f>
        <v>485.71428571428623</v>
      </c>
      <c r="H371" s="7">
        <f>SUM(G371/(F375/100))</f>
        <v>3.3349681216282527</v>
      </c>
    </row>
    <row r="372" spans="2:11">
      <c r="C372" s="3" t="s">
        <v>206</v>
      </c>
      <c r="D372" s="44">
        <v>27900</v>
      </c>
      <c r="E372" s="6">
        <v>2</v>
      </c>
      <c r="F372" s="5">
        <f t="shared" si="57"/>
        <v>13950</v>
      </c>
      <c r="G372" s="5">
        <f>SUM(F372-F375)</f>
        <v>-614.28571428571377</v>
      </c>
      <c r="H372" s="7">
        <f>SUM(G372/(F375/100))</f>
        <v>-4.2177538008827824</v>
      </c>
    </row>
    <row r="373" spans="2:11">
      <c r="C373" s="3" t="s">
        <v>207</v>
      </c>
      <c r="D373" s="44">
        <v>27600</v>
      </c>
      <c r="E373" s="6">
        <v>2</v>
      </c>
      <c r="F373" s="5">
        <f t="shared" si="57"/>
        <v>13800</v>
      </c>
      <c r="G373" s="5">
        <f>SUM(F373-F375)</f>
        <v>-764.28571428571377</v>
      </c>
      <c r="H373" s="7">
        <f>SUM(G373/(F375/100))</f>
        <v>-5.2476704266797416</v>
      </c>
      <c r="K373" t="s">
        <v>242</v>
      </c>
    </row>
    <row r="374" spans="2:11">
      <c r="C374" s="3" t="s">
        <v>243</v>
      </c>
      <c r="D374" s="44">
        <v>17500</v>
      </c>
      <c r="E374" s="6">
        <v>1</v>
      </c>
      <c r="F374" s="5">
        <f t="shared" si="57"/>
        <v>17500</v>
      </c>
      <c r="G374" s="5">
        <f>SUM(F374-F375)</f>
        <v>2935.7142857142862</v>
      </c>
      <c r="H374" s="10">
        <f>SUM(G374/(F375/100))</f>
        <v>20.156939676311922</v>
      </c>
    </row>
    <row r="375" spans="2:11">
      <c r="C375" s="2" t="s">
        <v>38</v>
      </c>
      <c r="D375" s="45">
        <f>SUM(D370:D374)</f>
        <v>101950</v>
      </c>
      <c r="E375" s="6">
        <f>SUM(E370:E374)</f>
        <v>7</v>
      </c>
      <c r="F375" s="5">
        <f t="shared" si="57"/>
        <v>14564.285714285714</v>
      </c>
      <c r="G375" s="5"/>
    </row>
    <row r="376" spans="2:11">
      <c r="C376" s="2"/>
      <c r="D376" s="45"/>
      <c r="G376" s="5"/>
    </row>
    <row r="377" spans="2:11">
      <c r="C377" s="3" t="s">
        <v>244</v>
      </c>
      <c r="D377" s="44">
        <v>12300</v>
      </c>
      <c r="E377" s="6">
        <v>1</v>
      </c>
      <c r="F377" s="5">
        <f t="shared" ref="F377" si="58">SUM(D377/E377)</f>
        <v>12300</v>
      </c>
      <c r="G377" s="5"/>
    </row>
    <row r="378" spans="2:11">
      <c r="C378" s="2"/>
      <c r="D378" s="45"/>
      <c r="G378" s="5"/>
    </row>
    <row r="379" spans="2:11">
      <c r="C379" s="2" t="s">
        <v>154</v>
      </c>
      <c r="D379" s="45">
        <f>+SUM(D375+D377)</f>
        <v>114250</v>
      </c>
      <c r="E379" s="6">
        <v>5</v>
      </c>
      <c r="F379" s="5">
        <f t="shared" ref="F379" si="59">SUM(D379/E379)</f>
        <v>22850</v>
      </c>
      <c r="G379" s="5"/>
    </row>
    <row r="380" spans="2:11">
      <c r="G380" s="5"/>
    </row>
    <row r="381" spans="2:11">
      <c r="C381" s="2" t="s">
        <v>52</v>
      </c>
      <c r="D381" s="45">
        <f>SUM(D375+D377)</f>
        <v>114250</v>
      </c>
      <c r="E381" s="22">
        <f>SUM(E375+E377+E379)</f>
        <v>13</v>
      </c>
      <c r="F381" s="5">
        <f t="shared" ref="F381" si="60">SUM(D381/E381)</f>
        <v>8788.461538461539</v>
      </c>
      <c r="G381" s="5"/>
    </row>
    <row r="382" spans="2:11">
      <c r="C382" s="2"/>
      <c r="D382" s="45"/>
      <c r="G382" s="5"/>
    </row>
    <row r="383" spans="2:11">
      <c r="B383" s="2" t="s">
        <v>245</v>
      </c>
      <c r="C383" s="12" t="s">
        <v>34</v>
      </c>
    </row>
    <row r="384" spans="2:11">
      <c r="B384" s="2"/>
      <c r="C384" s="3" t="s">
        <v>246</v>
      </c>
      <c r="D384" s="44">
        <v>50400</v>
      </c>
      <c r="E384" s="6">
        <v>3</v>
      </c>
      <c r="F384" s="5">
        <f t="shared" ref="F384:F389" si="61">SUM(D384/E384)</f>
        <v>16800</v>
      </c>
      <c r="G384" s="5">
        <f>SUM(F384-F389)</f>
        <v>2528.5714285714294</v>
      </c>
      <c r="H384" s="10">
        <f>SUM(G384/(F389/100))</f>
        <v>17.717717717717726</v>
      </c>
    </row>
    <row r="385" spans="2:8">
      <c r="C385" s="3" t="s">
        <v>247</v>
      </c>
      <c r="D385" s="44">
        <v>42000</v>
      </c>
      <c r="E385" s="6">
        <v>3</v>
      </c>
      <c r="F385" s="5">
        <f t="shared" si="61"/>
        <v>14000</v>
      </c>
      <c r="G385" s="5">
        <f>SUM(F385-F389)</f>
        <v>-271.42857142857065</v>
      </c>
      <c r="H385" s="7">
        <f>SUM(G385/(F389/100))</f>
        <v>-1.9019019019018968</v>
      </c>
    </row>
    <row r="386" spans="2:8">
      <c r="C386" s="3" t="s">
        <v>248</v>
      </c>
      <c r="D386" s="44">
        <v>40700</v>
      </c>
      <c r="E386" s="6">
        <v>3</v>
      </c>
      <c r="F386" s="5">
        <f t="shared" si="61"/>
        <v>13566.666666666666</v>
      </c>
      <c r="G386" s="5">
        <f>SUM(F386-F389)</f>
        <v>-704.76190476190459</v>
      </c>
      <c r="H386" s="7">
        <f>SUM(G386/(F389/100))</f>
        <v>-4.9382716049382713</v>
      </c>
    </row>
    <row r="387" spans="2:8">
      <c r="C387" s="3" t="s">
        <v>249</v>
      </c>
      <c r="D387" s="44">
        <v>35200</v>
      </c>
      <c r="E387" s="6">
        <v>3</v>
      </c>
      <c r="F387" s="5">
        <f t="shared" si="61"/>
        <v>11733.333333333334</v>
      </c>
      <c r="G387" s="5">
        <f>SUM(F387-F389)</f>
        <v>-2538.0952380952367</v>
      </c>
      <c r="H387" s="10">
        <f>SUM(G387/(F389/100))</f>
        <v>-17.784451117784442</v>
      </c>
    </row>
    <row r="388" spans="2:8">
      <c r="C388" s="3" t="s">
        <v>250</v>
      </c>
      <c r="D388" s="44">
        <v>31500</v>
      </c>
      <c r="E388" s="6">
        <v>2</v>
      </c>
      <c r="F388" s="5">
        <f t="shared" si="61"/>
        <v>15750</v>
      </c>
      <c r="G388" s="5">
        <f>SUM(F388-F389)</f>
        <v>1478.5714285714294</v>
      </c>
      <c r="H388" s="10">
        <f>SUM(G388/(F389/100))</f>
        <v>10.360360360360367</v>
      </c>
    </row>
    <row r="389" spans="2:8">
      <c r="C389" s="2" t="s">
        <v>38</v>
      </c>
      <c r="D389" s="45">
        <f>SUM(D384:D388)</f>
        <v>199800</v>
      </c>
      <c r="E389" s="6">
        <f>SUM(E384:E388)</f>
        <v>14</v>
      </c>
      <c r="F389" s="5">
        <f t="shared" si="61"/>
        <v>14271.428571428571</v>
      </c>
      <c r="G389" s="5"/>
    </row>
    <row r="390" spans="2:8">
      <c r="C390" s="2"/>
      <c r="D390" s="45"/>
      <c r="G390" s="5"/>
    </row>
    <row r="391" spans="2:8">
      <c r="C391" s="3" t="s">
        <v>251</v>
      </c>
      <c r="D391" s="44">
        <v>10850</v>
      </c>
      <c r="E391" s="6">
        <v>1</v>
      </c>
      <c r="F391" s="5">
        <f>SUM(D391/E391)</f>
        <v>10850</v>
      </c>
      <c r="G391" s="5"/>
    </row>
    <row r="392" spans="2:8">
      <c r="C392" s="2"/>
      <c r="D392" s="45"/>
      <c r="G392" s="5"/>
    </row>
    <row r="393" spans="2:8">
      <c r="C393" s="2" t="s">
        <v>40</v>
      </c>
      <c r="D393" s="45">
        <f>SUM(D389+D391)</f>
        <v>210650</v>
      </c>
      <c r="E393" s="22">
        <f>SUM(E389+E391)</f>
        <v>15</v>
      </c>
      <c r="F393" s="5">
        <f>SUM(D393/E393)</f>
        <v>14043.333333333334</v>
      </c>
      <c r="G393" s="5"/>
    </row>
    <row r="395" spans="2:8">
      <c r="B395" s="2" t="s">
        <v>252</v>
      </c>
      <c r="C395" s="3" t="s">
        <v>253</v>
      </c>
      <c r="D395" s="44">
        <v>25500</v>
      </c>
      <c r="E395" s="6">
        <v>4</v>
      </c>
      <c r="F395" s="5">
        <f>SUM(D395/E395)</f>
        <v>6375</v>
      </c>
      <c r="G395" s="5"/>
    </row>
    <row r="396" spans="2:8">
      <c r="B396" s="2"/>
      <c r="C396" s="3" t="s">
        <v>254</v>
      </c>
      <c r="D396" s="44">
        <v>3440</v>
      </c>
      <c r="E396" s="6">
        <v>1</v>
      </c>
      <c r="F396" s="5">
        <f t="shared" ref="F396:F401" si="62">SUM(D396/E396)</f>
        <v>3440</v>
      </c>
      <c r="G396" s="5"/>
    </row>
    <row r="397" spans="2:8">
      <c r="B397" s="2"/>
      <c r="C397" s="2" t="s">
        <v>38</v>
      </c>
      <c r="D397" s="46">
        <f>SUM(D395:D396)</f>
        <v>28940</v>
      </c>
      <c r="E397" s="6">
        <f>SUM(E395:E396)</f>
        <v>5</v>
      </c>
      <c r="F397" s="5">
        <f t="shared" si="62"/>
        <v>5788</v>
      </c>
      <c r="G397" s="5"/>
    </row>
    <row r="398" spans="2:8">
      <c r="B398" s="2"/>
      <c r="C398" s="2"/>
      <c r="D398" s="46"/>
      <c r="G398" s="5"/>
    </row>
    <row r="399" spans="2:8">
      <c r="B399" s="2"/>
      <c r="C399" s="2" t="s">
        <v>154</v>
      </c>
      <c r="D399" s="46">
        <f>SUM(D397)</f>
        <v>28940</v>
      </c>
      <c r="E399" s="6">
        <v>3</v>
      </c>
      <c r="F399" s="5">
        <f t="shared" si="62"/>
        <v>9646.6666666666661</v>
      </c>
      <c r="G399" s="5"/>
    </row>
    <row r="400" spans="2:8">
      <c r="B400" s="2"/>
      <c r="C400" s="2"/>
      <c r="D400" s="46"/>
      <c r="G400" s="5"/>
    </row>
    <row r="401" spans="2:8">
      <c r="B401" s="2"/>
      <c r="C401" s="2" t="s">
        <v>40</v>
      </c>
      <c r="D401" s="46">
        <f>SUM(D399)</f>
        <v>28940</v>
      </c>
      <c r="E401" s="22">
        <f>SUM(E397+E399)</f>
        <v>8</v>
      </c>
      <c r="F401" s="5">
        <f t="shared" si="62"/>
        <v>3617.5</v>
      </c>
      <c r="G401" s="5"/>
    </row>
    <row r="403" spans="2:8">
      <c r="B403" s="2" t="s">
        <v>255</v>
      </c>
      <c r="C403" s="2" t="s">
        <v>154</v>
      </c>
      <c r="D403" s="46">
        <v>10300</v>
      </c>
      <c r="E403" s="6">
        <v>8</v>
      </c>
      <c r="F403" s="5">
        <f>SUM(D403/E403)</f>
        <v>1287.5</v>
      </c>
    </row>
    <row r="404" spans="2:8">
      <c r="B404" s="2"/>
      <c r="C404" s="2"/>
      <c r="D404" s="46"/>
    </row>
    <row r="405" spans="2:8">
      <c r="B405" s="2" t="s">
        <v>256</v>
      </c>
      <c r="C405" s="12" t="s">
        <v>34</v>
      </c>
    </row>
    <row r="406" spans="2:8">
      <c r="B406" s="2"/>
      <c r="C406" s="3" t="s">
        <v>257</v>
      </c>
      <c r="D406" s="44">
        <v>4030</v>
      </c>
      <c r="E406" s="6">
        <v>3</v>
      </c>
      <c r="F406" s="5">
        <f>SUM(D406/E406)</f>
        <v>1343.3333333333333</v>
      </c>
      <c r="G406" s="5">
        <f>SUM(F406-F409)</f>
        <v>91.111111111111086</v>
      </c>
      <c r="H406" s="7">
        <f>SUM(G406/(F409/100))</f>
        <v>7.2759538598047895</v>
      </c>
    </row>
    <row r="407" spans="2:8">
      <c r="C407" s="3" t="s">
        <v>258</v>
      </c>
      <c r="D407" s="44">
        <v>3430</v>
      </c>
      <c r="E407" s="6">
        <v>3</v>
      </c>
      <c r="F407" s="5">
        <f>SUM(D407/E407)</f>
        <v>1143.3333333333333</v>
      </c>
      <c r="G407" s="5">
        <f>SUM(F407-F409)</f>
        <v>-108.88888888888891</v>
      </c>
      <c r="H407" s="7">
        <f>SUM(G407/(F409/100))</f>
        <v>-8.6956521739130448</v>
      </c>
    </row>
    <row r="408" spans="2:8">
      <c r="C408" s="3" t="s">
        <v>259</v>
      </c>
      <c r="D408" s="44">
        <v>3810</v>
      </c>
      <c r="E408" s="6">
        <v>3</v>
      </c>
      <c r="F408" s="5">
        <f>SUM(D408/E408)</f>
        <v>1270</v>
      </c>
      <c r="G408" s="5">
        <f>SUM(F408-F409)</f>
        <v>17.777777777777828</v>
      </c>
      <c r="H408" s="7">
        <f>SUM(G408/(F409/100))</f>
        <v>1.419698314108256</v>
      </c>
    </row>
    <row r="409" spans="2:8">
      <c r="C409" s="2" t="s">
        <v>38</v>
      </c>
      <c r="D409" s="45">
        <f>SUM(D406:D408)</f>
        <v>11270</v>
      </c>
      <c r="E409" s="6">
        <f>SUM(E406:E408)</f>
        <v>9</v>
      </c>
      <c r="F409" s="5">
        <f>SUM(D409/E409)</f>
        <v>1252.2222222222222</v>
      </c>
    </row>
    <row r="410" spans="2:8">
      <c r="C410" s="2"/>
      <c r="D410" s="45"/>
    </row>
    <row r="411" spans="2:8">
      <c r="C411" s="3" t="s">
        <v>260</v>
      </c>
      <c r="D411" s="44">
        <v>910</v>
      </c>
      <c r="E411" s="6">
        <v>1</v>
      </c>
      <c r="F411" s="5">
        <f>SUM(D411/E411)</f>
        <v>910</v>
      </c>
    </row>
    <row r="412" spans="2:8">
      <c r="C412" s="2"/>
      <c r="D412" s="45"/>
    </row>
    <row r="413" spans="2:8">
      <c r="C413" s="2" t="s">
        <v>40</v>
      </c>
      <c r="D413" s="45">
        <f>SUM(D409+D411)</f>
        <v>12180</v>
      </c>
      <c r="E413" s="22">
        <f>SUM(E409+E411)</f>
        <v>10</v>
      </c>
      <c r="F413" s="5">
        <f>SUM(D413/E413)</f>
        <v>1218</v>
      </c>
    </row>
    <row r="414" spans="2:8">
      <c r="C414" s="2"/>
      <c r="D414" s="45"/>
      <c r="E414" s="22"/>
    </row>
    <row r="415" spans="2:8">
      <c r="B415" s="2" t="s">
        <v>261</v>
      </c>
      <c r="C415" s="12" t="s">
        <v>34</v>
      </c>
    </row>
    <row r="416" spans="2:8">
      <c r="B416" s="2"/>
      <c r="C416" s="3" t="s">
        <v>262</v>
      </c>
      <c r="D416" s="44">
        <v>5570</v>
      </c>
      <c r="E416" s="6">
        <v>2</v>
      </c>
      <c r="F416" s="5">
        <f t="shared" ref="F416:F421" si="63">SUM(D416/E416)</f>
        <v>2785</v>
      </c>
      <c r="G416" s="5">
        <f>SUM(F416-F421)</f>
        <v>-1603.4615384615381</v>
      </c>
      <c r="H416" s="10">
        <f>SUM(G416/(F421/100))</f>
        <v>-36.538124452234875</v>
      </c>
    </row>
    <row r="417" spans="2:8">
      <c r="C417" s="3" t="s">
        <v>263</v>
      </c>
      <c r="D417" s="44">
        <v>3630</v>
      </c>
      <c r="E417" s="6">
        <v>1</v>
      </c>
      <c r="F417" s="5">
        <f t="shared" si="63"/>
        <v>3630</v>
      </c>
      <c r="G417" s="5">
        <f>SUM(F417-F421)</f>
        <v>-758.46153846153811</v>
      </c>
      <c r="H417" s="10">
        <f>SUM(G417/(F421/100))</f>
        <v>-17.283085013146358</v>
      </c>
    </row>
    <row r="418" spans="2:8">
      <c r="C418" s="3" t="s">
        <v>264</v>
      </c>
      <c r="D418" s="44">
        <v>15450</v>
      </c>
      <c r="E418" s="6">
        <v>3</v>
      </c>
      <c r="F418" s="5">
        <f t="shared" si="63"/>
        <v>5150</v>
      </c>
      <c r="G418" s="5">
        <f>SUM(F418-F421)</f>
        <v>761.53846153846189</v>
      </c>
      <c r="H418" s="10">
        <f>SUM(G418/(F421/100))</f>
        <v>17.353198948290984</v>
      </c>
    </row>
    <row r="419" spans="2:8">
      <c r="C419" s="3" t="s">
        <v>265</v>
      </c>
      <c r="D419" s="44">
        <v>12500</v>
      </c>
      <c r="E419" s="6">
        <v>3</v>
      </c>
      <c r="F419" s="5">
        <f t="shared" si="63"/>
        <v>4166.666666666667</v>
      </c>
      <c r="G419" s="5">
        <f>SUM(F419-F421)</f>
        <v>-221.79487179487114</v>
      </c>
      <c r="H419" s="7">
        <f>SUM(G419/(F421/100))</f>
        <v>-5.0540461583406229</v>
      </c>
    </row>
    <row r="420" spans="2:8">
      <c r="C420" s="3" t="s">
        <v>266</v>
      </c>
      <c r="D420" s="44">
        <v>19900</v>
      </c>
      <c r="E420" s="6">
        <v>4</v>
      </c>
      <c r="F420" s="5">
        <f t="shared" si="63"/>
        <v>4975</v>
      </c>
      <c r="G420" s="5">
        <f>SUM(F420-F421)</f>
        <v>586.53846153846189</v>
      </c>
      <c r="H420" s="10">
        <f>SUM(G420/(F421/100))</f>
        <v>13.365468886941288</v>
      </c>
    </row>
    <row r="421" spans="2:8">
      <c r="C421" s="2" t="s">
        <v>38</v>
      </c>
      <c r="D421" s="45">
        <f>SUM(D416:D420)</f>
        <v>57050</v>
      </c>
      <c r="E421" s="6">
        <f>SUM(E416:E420)</f>
        <v>13</v>
      </c>
      <c r="F421" s="5">
        <f t="shared" si="63"/>
        <v>4388.4615384615381</v>
      </c>
      <c r="G421" s="5"/>
    </row>
    <row r="422" spans="2:8">
      <c r="C422" s="2"/>
      <c r="D422" s="45"/>
      <c r="G422" s="5"/>
    </row>
    <row r="423" spans="2:8">
      <c r="C423" s="3" t="s">
        <v>267</v>
      </c>
      <c r="D423" s="44">
        <v>2780</v>
      </c>
      <c r="E423" s="6">
        <v>1</v>
      </c>
      <c r="F423" s="5">
        <f>SUM(D423/E423)</f>
        <v>2780</v>
      </c>
      <c r="G423" s="5"/>
    </row>
    <row r="424" spans="2:8">
      <c r="C424" s="2"/>
      <c r="D424" s="45"/>
      <c r="G424" s="5"/>
    </row>
    <row r="425" spans="2:8">
      <c r="C425" s="2" t="s">
        <v>40</v>
      </c>
      <c r="D425" s="45">
        <f>SUM(D421+D423)</f>
        <v>59830</v>
      </c>
      <c r="E425" s="22">
        <f>SUM(E421+E423)</f>
        <v>14</v>
      </c>
      <c r="F425" s="5">
        <f>SUM(D425/E425)</f>
        <v>4273.5714285714284</v>
      </c>
      <c r="G425" s="5"/>
    </row>
    <row r="426" spans="2:8">
      <c r="C426" s="2"/>
      <c r="D426" s="45"/>
      <c r="G426" s="5"/>
    </row>
    <row r="427" spans="2:8">
      <c r="B427" s="2" t="s">
        <v>268</v>
      </c>
      <c r="C427" s="12" t="s">
        <v>34</v>
      </c>
    </row>
    <row r="428" spans="2:8">
      <c r="B428" s="2"/>
      <c r="C428" s="3" t="s">
        <v>207</v>
      </c>
      <c r="D428" s="29">
        <v>24800</v>
      </c>
      <c r="E428" s="6">
        <v>4</v>
      </c>
      <c r="F428" s="5">
        <f t="shared" ref="F428:F436" si="64">SUM(D428/E428)</f>
        <v>6200</v>
      </c>
      <c r="G428" s="5">
        <f>SUM(F428-F430)</f>
        <v>-150</v>
      </c>
      <c r="H428" s="7">
        <f>SUM(G428/(F430/100))</f>
        <v>-2.3622047244094486</v>
      </c>
    </row>
    <row r="429" spans="2:8">
      <c r="B429" s="2"/>
      <c r="C429" s="3" t="s">
        <v>269</v>
      </c>
      <c r="D429" s="29">
        <v>26000</v>
      </c>
      <c r="E429" s="6">
        <v>4</v>
      </c>
      <c r="F429" s="5">
        <f t="shared" si="64"/>
        <v>6500</v>
      </c>
      <c r="G429" s="5">
        <f>SUM(F429-F430)</f>
        <v>150</v>
      </c>
      <c r="H429" s="7">
        <f>SUM(G429/(F430/100))</f>
        <v>2.3622047244094486</v>
      </c>
    </row>
    <row r="430" spans="2:8">
      <c r="B430" s="2"/>
      <c r="C430" s="2" t="s">
        <v>38</v>
      </c>
      <c r="D430" s="46">
        <f>SUM(D428:D429)</f>
        <v>50800</v>
      </c>
      <c r="E430" s="6">
        <f>SUM(E428:E429)</f>
        <v>8</v>
      </c>
      <c r="F430" s="5">
        <f t="shared" si="64"/>
        <v>6350</v>
      </c>
    </row>
    <row r="431" spans="2:8">
      <c r="B431" s="2"/>
      <c r="C431" s="2"/>
      <c r="D431" s="46"/>
    </row>
    <row r="432" spans="2:8">
      <c r="B432" s="2"/>
      <c r="C432" s="3" t="s">
        <v>270</v>
      </c>
      <c r="D432" s="44">
        <v>3570</v>
      </c>
      <c r="E432" s="6">
        <v>1</v>
      </c>
      <c r="F432" s="5">
        <f t="shared" si="64"/>
        <v>3570</v>
      </c>
    </row>
    <row r="433" spans="2:8">
      <c r="B433" s="2"/>
      <c r="C433" s="2"/>
      <c r="D433" s="46"/>
    </row>
    <row r="434" spans="2:8">
      <c r="B434" s="2"/>
      <c r="C434" s="2" t="s">
        <v>154</v>
      </c>
      <c r="D434" s="46">
        <f>SUM(D430+D432)</f>
        <v>54370</v>
      </c>
      <c r="E434" s="6">
        <v>3</v>
      </c>
      <c r="F434" s="5">
        <f t="shared" si="64"/>
        <v>18123.333333333332</v>
      </c>
    </row>
    <row r="435" spans="2:8">
      <c r="B435" s="2"/>
      <c r="C435" s="2"/>
      <c r="D435" s="46"/>
    </row>
    <row r="436" spans="2:8">
      <c r="B436" s="2"/>
      <c r="C436" s="2" t="s">
        <v>52</v>
      </c>
      <c r="D436" s="46">
        <f>SUM(D434)</f>
        <v>54370</v>
      </c>
      <c r="E436" s="6">
        <f>SUM(E430+E432+E434)</f>
        <v>12</v>
      </c>
      <c r="F436" s="5">
        <f t="shared" si="64"/>
        <v>4530.833333333333</v>
      </c>
    </row>
    <row r="437" spans="2:8">
      <c r="B437" s="2"/>
      <c r="C437" s="2"/>
      <c r="D437" s="46"/>
    </row>
    <row r="438" spans="2:8">
      <c r="B438" s="2" t="s">
        <v>271</v>
      </c>
      <c r="C438" s="12" t="s">
        <v>34</v>
      </c>
    </row>
    <row r="439" spans="2:8">
      <c r="B439" s="2"/>
      <c r="C439" s="3" t="s">
        <v>272</v>
      </c>
      <c r="D439" s="44">
        <v>8200</v>
      </c>
      <c r="E439" s="6">
        <v>3</v>
      </c>
      <c r="F439" s="5">
        <f>SUM(D439/E439)</f>
        <v>2733.3333333333335</v>
      </c>
      <c r="G439" s="5">
        <f>SUM(F439-F442)</f>
        <v>-874.35897435897414</v>
      </c>
      <c r="H439" s="10">
        <f>SUM(G439/(F442/100))</f>
        <v>-24.235963041933189</v>
      </c>
    </row>
    <row r="440" spans="2:8">
      <c r="C440" s="3" t="s">
        <v>273</v>
      </c>
      <c r="D440" s="44">
        <v>11600</v>
      </c>
      <c r="E440" s="6">
        <v>3</v>
      </c>
      <c r="F440" s="5">
        <f>SUM(D440/E440)</f>
        <v>3866.6666666666665</v>
      </c>
      <c r="G440" s="5">
        <f>SUM(F440-F442)</f>
        <v>258.97435897435889</v>
      </c>
      <c r="H440" s="7">
        <f>SUM(G440/(F442/100))</f>
        <v>7.1783937455579228</v>
      </c>
    </row>
    <row r="441" spans="2:8">
      <c r="C441" s="3" t="s">
        <v>274</v>
      </c>
      <c r="D441" s="44">
        <v>27100</v>
      </c>
      <c r="E441" s="6">
        <v>7</v>
      </c>
      <c r="F441" s="5">
        <f>SUM(D441/E441)</f>
        <v>3871.4285714285716</v>
      </c>
      <c r="G441" s="5">
        <f>SUM(F441-F442)</f>
        <v>263.73626373626394</v>
      </c>
      <c r="H441" s="7">
        <f>SUM(G441/(F442/100))</f>
        <v>7.3103868413036919</v>
      </c>
    </row>
    <row r="442" spans="2:8">
      <c r="C442" s="2" t="s">
        <v>38</v>
      </c>
      <c r="D442" s="45">
        <f>SUM(D439:D441)</f>
        <v>46900</v>
      </c>
      <c r="E442" s="6">
        <f>SUM(E439:E441)</f>
        <v>13</v>
      </c>
      <c r="F442" s="5">
        <f>SUM(D442/E442)</f>
        <v>3607.6923076923076</v>
      </c>
    </row>
    <row r="443" spans="2:8">
      <c r="C443" s="2"/>
      <c r="D443" s="45"/>
    </row>
    <row r="444" spans="2:8">
      <c r="C444" s="3" t="s">
        <v>275</v>
      </c>
      <c r="D444" s="44">
        <v>3900</v>
      </c>
      <c r="E444" s="6">
        <v>1</v>
      </c>
      <c r="F444" s="5">
        <f>SUM(D444/E444)</f>
        <v>3900</v>
      </c>
    </row>
    <row r="445" spans="2:8">
      <c r="C445" s="2"/>
      <c r="D445" s="45"/>
    </row>
    <row r="446" spans="2:8">
      <c r="C446" s="2" t="s">
        <v>40</v>
      </c>
      <c r="D446" s="45">
        <f>SUM(D442+D444)</f>
        <v>50800</v>
      </c>
      <c r="E446" s="22">
        <f>SUM(E442+E444)</f>
        <v>14</v>
      </c>
      <c r="F446" s="5">
        <f>SUM(D446/E446)</f>
        <v>3628.5714285714284</v>
      </c>
    </row>
    <row r="448" spans="2:8">
      <c r="B448" s="2" t="s">
        <v>276</v>
      </c>
      <c r="C448" s="2" t="s">
        <v>154</v>
      </c>
      <c r="D448" s="46">
        <v>4340</v>
      </c>
      <c r="E448" s="6">
        <v>7</v>
      </c>
      <c r="F448" s="5">
        <f t="shared" ref="F448" si="65">SUM(D448/E448)</f>
        <v>620</v>
      </c>
    </row>
    <row r="450" spans="2:8">
      <c r="B450" s="2" t="s">
        <v>277</v>
      </c>
      <c r="C450" s="3" t="s">
        <v>278</v>
      </c>
      <c r="D450" s="43">
        <v>1910</v>
      </c>
      <c r="E450" s="6">
        <v>2</v>
      </c>
      <c r="F450" s="5">
        <f>SUM(D450/E450)</f>
        <v>955</v>
      </c>
      <c r="G450" s="5">
        <f>SUM(F450-F453)</f>
        <v>-109</v>
      </c>
      <c r="H450" s="10">
        <f>SUM(G450/(F453/100))</f>
        <v>-10.244360902255638</v>
      </c>
    </row>
    <row r="451" spans="2:8">
      <c r="C451" s="3" t="s">
        <v>279</v>
      </c>
      <c r="D451" s="43">
        <v>1960</v>
      </c>
      <c r="E451" s="6">
        <v>2</v>
      </c>
      <c r="F451" s="5">
        <f>SUM(D451/E451)</f>
        <v>980</v>
      </c>
      <c r="G451" s="5">
        <f>SUM(F451-F453)</f>
        <v>-84</v>
      </c>
      <c r="H451" s="7">
        <f>SUM(G451/(F453/100))</f>
        <v>-7.8947368421052628</v>
      </c>
    </row>
    <row r="452" spans="2:8">
      <c r="C452" s="3" t="s">
        <v>280</v>
      </c>
      <c r="D452" s="43">
        <v>6770</v>
      </c>
      <c r="E452" s="6">
        <v>6</v>
      </c>
      <c r="F452" s="5">
        <f>SUM(D452/E452)</f>
        <v>1128.3333333333333</v>
      </c>
      <c r="G452" s="5">
        <f>SUM(F452-F453)</f>
        <v>64.333333333333258</v>
      </c>
      <c r="H452" s="7">
        <f>SUM(G452/(F453/100))</f>
        <v>6.0463659147869597</v>
      </c>
    </row>
    <row r="453" spans="2:8">
      <c r="C453" s="2" t="s">
        <v>52</v>
      </c>
      <c r="D453" s="45">
        <f>SUM(D450:D452)</f>
        <v>10640</v>
      </c>
      <c r="E453" s="6">
        <f>SUM(E450:E452)</f>
        <v>10</v>
      </c>
      <c r="F453" s="5">
        <f>SUM(D453/E453)</f>
        <v>1064</v>
      </c>
    </row>
    <row r="455" spans="2:8">
      <c r="B455" s="2" t="s">
        <v>281</v>
      </c>
      <c r="C455" s="3" t="s">
        <v>282</v>
      </c>
      <c r="D455" s="43">
        <v>1660</v>
      </c>
      <c r="E455" s="6">
        <v>1</v>
      </c>
      <c r="F455" s="5">
        <f t="shared" ref="F455:F459" si="66">SUM(D455/E455)</f>
        <v>1660</v>
      </c>
      <c r="G455" s="5">
        <f>SUM(F455-F459)</f>
        <v>-165</v>
      </c>
      <c r="H455" s="7">
        <f>SUM(G455/(F459/100))</f>
        <v>-9.0410958904109595</v>
      </c>
    </row>
    <row r="456" spans="2:8">
      <c r="C456" s="3" t="s">
        <v>283</v>
      </c>
      <c r="D456" s="43">
        <v>5270</v>
      </c>
      <c r="E456" s="6">
        <v>3</v>
      </c>
      <c r="F456" s="5">
        <f t="shared" si="66"/>
        <v>1756.6666666666667</v>
      </c>
      <c r="G456" s="5">
        <f>SUM(F456-F459)</f>
        <v>-68.333333333333258</v>
      </c>
      <c r="H456" s="7">
        <f>SUM(G456/(F459/100))</f>
        <v>-3.7442922374429184</v>
      </c>
    </row>
    <row r="457" spans="2:8">
      <c r="C457" s="3" t="s">
        <v>284</v>
      </c>
      <c r="D457" s="43">
        <v>3850</v>
      </c>
      <c r="E457" s="6">
        <v>2</v>
      </c>
      <c r="F457" s="5">
        <f t="shared" si="66"/>
        <v>1925</v>
      </c>
      <c r="G457" s="5">
        <f>SUM(F457-F459)</f>
        <v>100</v>
      </c>
      <c r="H457" s="7">
        <f>SUM(G457/(F459/100))</f>
        <v>5.4794520547945202</v>
      </c>
    </row>
    <row r="458" spans="2:8">
      <c r="C458" s="3" t="s">
        <v>285</v>
      </c>
      <c r="D458" s="43">
        <v>3820</v>
      </c>
      <c r="E458" s="6">
        <v>2</v>
      </c>
      <c r="F458" s="5">
        <f t="shared" si="66"/>
        <v>1910</v>
      </c>
      <c r="G458" s="5">
        <f>SUM(F458-F459)</f>
        <v>85</v>
      </c>
      <c r="H458" s="7">
        <f>SUM(G458/(F459/100))</f>
        <v>4.6575342465753424</v>
      </c>
    </row>
    <row r="459" spans="2:8">
      <c r="C459" s="2" t="s">
        <v>52</v>
      </c>
      <c r="D459" s="45">
        <f>SUM(D455:D458)</f>
        <v>14600</v>
      </c>
      <c r="E459" s="6">
        <f>SUM(E455:E458)</f>
        <v>8</v>
      </c>
      <c r="F459" s="5">
        <f t="shared" si="66"/>
        <v>1825</v>
      </c>
    </row>
    <row r="461" spans="2:8">
      <c r="B461" s="2" t="s">
        <v>286</v>
      </c>
      <c r="C461" s="3" t="s">
        <v>282</v>
      </c>
      <c r="D461" s="43">
        <v>3720</v>
      </c>
      <c r="E461" s="6">
        <v>3</v>
      </c>
      <c r="F461" s="5">
        <f>SUM(D461/E461)</f>
        <v>1240</v>
      </c>
      <c r="G461" s="5">
        <f>SUM(F461-F464)</f>
        <v>60</v>
      </c>
      <c r="H461" s="7">
        <f>SUM(G461/(F464/100))</f>
        <v>5.0847457627118642</v>
      </c>
    </row>
    <row r="462" spans="2:8">
      <c r="C462" s="3" t="s">
        <v>287</v>
      </c>
      <c r="D462" s="43">
        <v>3690</v>
      </c>
      <c r="E462" s="6">
        <v>3</v>
      </c>
      <c r="F462" s="5">
        <f>SUM(D462/E462)</f>
        <v>1230</v>
      </c>
      <c r="G462" s="5">
        <f>SUM(F462-F464)</f>
        <v>50</v>
      </c>
      <c r="H462" s="7">
        <f>SUM(G462/(F464/100))</f>
        <v>4.2372881355932197</v>
      </c>
    </row>
    <row r="463" spans="2:8">
      <c r="C463" s="3" t="s">
        <v>284</v>
      </c>
      <c r="D463" s="43">
        <v>2030</v>
      </c>
      <c r="E463" s="6">
        <v>2</v>
      </c>
      <c r="F463" s="5">
        <f>SUM(D463/E463)</f>
        <v>1015</v>
      </c>
      <c r="G463" s="5">
        <f>SUM(F463-F464)</f>
        <v>-165</v>
      </c>
      <c r="H463" s="10">
        <f>SUM(G463/(F464/100))</f>
        <v>-13.983050847457626</v>
      </c>
    </row>
    <row r="464" spans="2:8">
      <c r="C464" s="2" t="s">
        <v>52</v>
      </c>
      <c r="D464" s="45">
        <f>SUM(D461:D463)</f>
        <v>9440</v>
      </c>
      <c r="E464" s="6">
        <f>SUM(E461:E463)</f>
        <v>8</v>
      </c>
      <c r="F464" s="5">
        <f>SUM(D464/E464)</f>
        <v>1180</v>
      </c>
    </row>
    <row r="466" spans="2:11">
      <c r="B466" s="2" t="s">
        <v>288</v>
      </c>
      <c r="C466" s="3" t="s">
        <v>289</v>
      </c>
      <c r="D466" s="43">
        <v>5370</v>
      </c>
      <c r="E466" s="6">
        <v>4</v>
      </c>
      <c r="F466" s="5">
        <f t="shared" ref="F466:F469" si="67">SUM(D466/E466)</f>
        <v>1342.5</v>
      </c>
      <c r="G466" s="5">
        <f>SUM(F466-F469)</f>
        <v>-93.5</v>
      </c>
      <c r="H466" s="7">
        <f>SUM(G466/(F469/100))</f>
        <v>-6.5111420612813369</v>
      </c>
    </row>
    <row r="467" spans="2:11">
      <c r="C467" s="3" t="s">
        <v>290</v>
      </c>
      <c r="D467" s="43">
        <v>2720</v>
      </c>
      <c r="E467" s="6">
        <v>2</v>
      </c>
      <c r="F467" s="5">
        <f t="shared" si="67"/>
        <v>1360</v>
      </c>
      <c r="G467" s="5">
        <f>SUM(F467-F469)</f>
        <v>-76</v>
      </c>
      <c r="H467" s="7">
        <f>SUM(G467/(F469/100))</f>
        <v>-5.2924791086350975</v>
      </c>
    </row>
    <row r="468" spans="2:11">
      <c r="C468" s="3" t="s">
        <v>291</v>
      </c>
      <c r="D468" s="43">
        <v>6270</v>
      </c>
      <c r="E468" s="6">
        <v>4</v>
      </c>
      <c r="F468" s="5">
        <f t="shared" si="67"/>
        <v>1567.5</v>
      </c>
      <c r="G468" s="5">
        <f>SUM(F468-F469)</f>
        <v>131.5</v>
      </c>
      <c r="H468" s="7">
        <f>SUM(G468/(F469/100))</f>
        <v>9.1573816155988865</v>
      </c>
    </row>
    <row r="469" spans="2:11">
      <c r="C469" s="2" t="s">
        <v>52</v>
      </c>
      <c r="D469" s="45">
        <f>SUM(D466:D468)</f>
        <v>14360</v>
      </c>
      <c r="E469" s="6">
        <f>SUM(E466:E468)</f>
        <v>10</v>
      </c>
      <c r="F469" s="5">
        <f t="shared" si="67"/>
        <v>1436</v>
      </c>
      <c r="G469" s="5"/>
    </row>
    <row r="471" spans="2:11">
      <c r="B471" s="2" t="s">
        <v>292</v>
      </c>
      <c r="C471" s="3" t="s">
        <v>293</v>
      </c>
      <c r="D471" s="43">
        <v>13550</v>
      </c>
      <c r="E471" s="6">
        <v>2</v>
      </c>
      <c r="F471" s="5">
        <f>SUM(D471/E471)</f>
        <v>6775</v>
      </c>
      <c r="G471" s="5">
        <f>SUM(F471-F474)</f>
        <v>-200</v>
      </c>
      <c r="H471" s="7">
        <f>SUM(G471/(F474/100))</f>
        <v>-2.8673835125448028</v>
      </c>
    </row>
    <row r="472" spans="2:11">
      <c r="C472" s="3" t="s">
        <v>294</v>
      </c>
      <c r="D472" s="43">
        <v>27200</v>
      </c>
      <c r="E472" s="6">
        <v>4</v>
      </c>
      <c r="F472" s="5">
        <f>SUM(D472/E472)</f>
        <v>6800</v>
      </c>
      <c r="G472" s="5">
        <f>SUM(F472-F474)</f>
        <v>-175</v>
      </c>
      <c r="H472" s="7">
        <f>SUM(G472/(F474/100))</f>
        <v>-2.5089605734767026</v>
      </c>
    </row>
    <row r="473" spans="2:11">
      <c r="C473" s="3" t="s">
        <v>295</v>
      </c>
      <c r="D473" s="43">
        <v>29000</v>
      </c>
      <c r="E473" s="6">
        <v>4</v>
      </c>
      <c r="F473" s="5">
        <f>SUM(D473/E473)</f>
        <v>7250</v>
      </c>
      <c r="G473" s="5">
        <f>SUM(F473-F474)</f>
        <v>275</v>
      </c>
      <c r="H473" s="7">
        <f>SUM(G473/(F474/100))</f>
        <v>3.9426523297491038</v>
      </c>
    </row>
    <row r="474" spans="2:11">
      <c r="C474" s="2" t="s">
        <v>52</v>
      </c>
      <c r="D474" s="45">
        <f>SUM(D471:D473)</f>
        <v>69750</v>
      </c>
      <c r="E474" s="6">
        <f>SUM(E471:E473)</f>
        <v>10</v>
      </c>
      <c r="F474" s="5">
        <f>SUM(D474/E474)</f>
        <v>6975</v>
      </c>
    </row>
    <row r="476" spans="2:11">
      <c r="B476" s="2" t="s">
        <v>296</v>
      </c>
      <c r="C476" s="3" t="s">
        <v>297</v>
      </c>
      <c r="D476" s="43">
        <v>27400</v>
      </c>
      <c r="E476" s="6">
        <v>1</v>
      </c>
      <c r="F476" s="5">
        <f t="shared" ref="F476:F491" si="68">SUM(D476/E476)</f>
        <v>27400</v>
      </c>
      <c r="G476" s="5">
        <f>SUM(F476-F492)</f>
        <v>1188.75</v>
      </c>
      <c r="H476" s="7">
        <f>SUM(G476/(F492/100))</f>
        <v>4.5352663455577282</v>
      </c>
      <c r="J476" s="3"/>
      <c r="K476" s="5"/>
    </row>
    <row r="477" spans="2:11">
      <c r="C477" s="3" t="s">
        <v>298</v>
      </c>
      <c r="D477" s="43">
        <v>25500</v>
      </c>
      <c r="E477" s="6">
        <v>1</v>
      </c>
      <c r="F477" s="5">
        <f t="shared" si="68"/>
        <v>25500</v>
      </c>
      <c r="G477" s="5">
        <f>SUM(F477-F492)</f>
        <v>-711.25</v>
      </c>
      <c r="H477" s="7">
        <f>SUM(G477/(F492/100))</f>
        <v>-2.7135294959225522</v>
      </c>
      <c r="J477" s="3"/>
      <c r="K477" s="5"/>
    </row>
    <row r="478" spans="2:11">
      <c r="C478" s="3" t="s">
        <v>299</v>
      </c>
      <c r="D478" s="43">
        <v>26200</v>
      </c>
      <c r="E478" s="6">
        <v>1</v>
      </c>
      <c r="F478" s="5">
        <f t="shared" si="68"/>
        <v>26200</v>
      </c>
      <c r="G478" s="5">
        <f>SUM(F478-F492)</f>
        <v>-11.25</v>
      </c>
      <c r="H478" s="7">
        <f>SUM(G478/(F492/100))</f>
        <v>-4.2920501692975344E-2</v>
      </c>
      <c r="J478" s="3"/>
      <c r="K478" s="5"/>
    </row>
    <row r="479" spans="2:11">
      <c r="C479" s="3" t="s">
        <v>300</v>
      </c>
      <c r="D479" s="43">
        <v>26400</v>
      </c>
      <c r="E479" s="6">
        <v>1</v>
      </c>
      <c r="F479" s="5">
        <f t="shared" si="68"/>
        <v>26400</v>
      </c>
      <c r="G479" s="5">
        <f>SUM(F479-F492)</f>
        <v>188.75</v>
      </c>
      <c r="H479" s="7">
        <f>SUM(G479/(F492/100))</f>
        <v>0.72011063951547516</v>
      </c>
      <c r="J479" s="3"/>
      <c r="K479" s="5"/>
    </row>
    <row r="480" spans="2:11">
      <c r="C480" s="3" t="s">
        <v>301</v>
      </c>
      <c r="D480" s="43">
        <v>27300</v>
      </c>
      <c r="E480" s="6">
        <v>1</v>
      </c>
      <c r="F480" s="5">
        <f t="shared" si="68"/>
        <v>27300</v>
      </c>
      <c r="G480" s="5">
        <f>SUM(F480-F492)</f>
        <v>1088.75</v>
      </c>
      <c r="H480" s="7">
        <f>SUM(G480/(F492/100))</f>
        <v>4.1537507749535028</v>
      </c>
      <c r="J480" s="3"/>
      <c r="K480" s="5"/>
    </row>
    <row r="481" spans="2:11">
      <c r="C481" s="3" t="s">
        <v>302</v>
      </c>
      <c r="D481" s="43">
        <v>26500</v>
      </c>
      <c r="E481" s="6">
        <v>1</v>
      </c>
      <c r="F481" s="5">
        <f t="shared" si="68"/>
        <v>26500</v>
      </c>
      <c r="G481" s="5">
        <f>SUM(F481-F492)</f>
        <v>288.75</v>
      </c>
      <c r="H481" s="7">
        <f>SUM(G481/(F492/100))</f>
        <v>1.1016262101197005</v>
      </c>
      <c r="J481" s="3"/>
      <c r="K481" s="5"/>
    </row>
    <row r="482" spans="2:11">
      <c r="C482" s="3" t="s">
        <v>303</v>
      </c>
      <c r="D482" s="43">
        <v>26800</v>
      </c>
      <c r="E482" s="6">
        <v>1</v>
      </c>
      <c r="F482" s="5">
        <f t="shared" si="68"/>
        <v>26800</v>
      </c>
      <c r="G482" s="5">
        <f>SUM(F482-F492)</f>
        <v>588.75</v>
      </c>
      <c r="H482" s="7">
        <f>SUM(G482/(F492/100))</f>
        <v>2.2461729219323763</v>
      </c>
      <c r="J482" s="3"/>
      <c r="K482" s="5"/>
    </row>
    <row r="483" spans="2:11">
      <c r="C483" s="3" t="s">
        <v>304</v>
      </c>
      <c r="D483" s="43">
        <v>29000</v>
      </c>
      <c r="E483" s="6">
        <v>1</v>
      </c>
      <c r="F483" s="5">
        <f t="shared" si="68"/>
        <v>29000</v>
      </c>
      <c r="G483" s="5">
        <f>SUM(F483-F492)</f>
        <v>2788.75</v>
      </c>
      <c r="H483" s="10">
        <f>SUM(G483/(F492/100))</f>
        <v>10.639515475225332</v>
      </c>
      <c r="J483" s="3"/>
      <c r="K483" s="5"/>
    </row>
    <row r="484" spans="2:11">
      <c r="C484" s="3" t="s">
        <v>305</v>
      </c>
      <c r="D484" s="43">
        <v>33500</v>
      </c>
      <c r="E484" s="6">
        <v>1</v>
      </c>
      <c r="F484" s="5">
        <f t="shared" si="68"/>
        <v>33500</v>
      </c>
      <c r="G484" s="5">
        <f>SUM(F484-F492)</f>
        <v>7288.75</v>
      </c>
      <c r="H484" s="10">
        <f>SUM(G484/(F492/100))</f>
        <v>27.80771615241547</v>
      </c>
      <c r="I484" s="31"/>
      <c r="J484" s="3"/>
      <c r="K484" s="5"/>
    </row>
    <row r="485" spans="2:11">
      <c r="C485" s="3" t="s">
        <v>306</v>
      </c>
      <c r="D485" s="43">
        <v>27700</v>
      </c>
      <c r="E485" s="6">
        <v>1</v>
      </c>
      <c r="F485" s="5">
        <f t="shared" si="68"/>
        <v>27700</v>
      </c>
      <c r="G485" s="5">
        <f>SUM(F485-F492)</f>
        <v>1488.75</v>
      </c>
      <c r="H485" s="7">
        <f>SUM(G485/(F492/100))</f>
        <v>5.6798130573704038</v>
      </c>
      <c r="J485" s="3"/>
      <c r="K485" s="5"/>
    </row>
    <row r="486" spans="2:11">
      <c r="C486" s="3" t="s">
        <v>307</v>
      </c>
      <c r="D486" s="43">
        <v>27600</v>
      </c>
      <c r="E486" s="6">
        <v>1</v>
      </c>
      <c r="F486" s="5">
        <f t="shared" si="68"/>
        <v>27600</v>
      </c>
      <c r="G486" s="5">
        <f>SUM(F486-F492)</f>
        <v>1388.75</v>
      </c>
      <c r="H486" s="7">
        <f>SUM(G486/(F492/100))</f>
        <v>5.2982974867661783</v>
      </c>
      <c r="J486" s="3"/>
      <c r="K486" s="5"/>
    </row>
    <row r="487" spans="2:11">
      <c r="C487" s="3" t="s">
        <v>283</v>
      </c>
      <c r="D487" s="43">
        <v>27100</v>
      </c>
      <c r="E487" s="6">
        <v>1</v>
      </c>
      <c r="F487" s="5">
        <f t="shared" si="68"/>
        <v>27100</v>
      </c>
      <c r="G487" s="5">
        <f>SUM(F487-F492)</f>
        <v>888.75</v>
      </c>
      <c r="H487" s="7">
        <f>SUM(G487/(F492/100))</f>
        <v>3.3907196337450523</v>
      </c>
      <c r="J487" s="3"/>
      <c r="K487" s="5"/>
    </row>
    <row r="488" spans="2:11">
      <c r="C488" s="3" t="s">
        <v>308</v>
      </c>
      <c r="D488" s="43">
        <v>27300</v>
      </c>
      <c r="E488" s="6">
        <v>1</v>
      </c>
      <c r="F488" s="5">
        <f t="shared" si="68"/>
        <v>27300</v>
      </c>
      <c r="G488" s="5">
        <f>SUM(F488-F492)</f>
        <v>1088.75</v>
      </c>
      <c r="H488" s="7">
        <f>SUM(G488/(F492/100))</f>
        <v>4.1537507749535028</v>
      </c>
      <c r="J488" s="3"/>
      <c r="K488" s="5"/>
    </row>
    <row r="489" spans="2:11">
      <c r="C489" s="3" t="s">
        <v>309</v>
      </c>
      <c r="D489" s="43">
        <v>24700</v>
      </c>
      <c r="E489" s="6">
        <v>1</v>
      </c>
      <c r="F489" s="5">
        <f t="shared" si="68"/>
        <v>24700</v>
      </c>
      <c r="G489" s="5">
        <f>SUM(F489-F492)</f>
        <v>-1511.25</v>
      </c>
      <c r="H489" s="7">
        <f>SUM(G489/(F492/100))</f>
        <v>-5.7656540607563542</v>
      </c>
      <c r="J489" s="3"/>
      <c r="K489" s="5"/>
    </row>
    <row r="490" spans="2:11">
      <c r="C490" s="3" t="s">
        <v>310</v>
      </c>
      <c r="D490" s="43">
        <v>27100</v>
      </c>
      <c r="E490" s="6">
        <v>1</v>
      </c>
      <c r="F490" s="5">
        <f t="shared" si="68"/>
        <v>27100</v>
      </c>
      <c r="G490" s="5">
        <f>SUM(F490-F492)</f>
        <v>888.75</v>
      </c>
      <c r="H490" s="7">
        <f>SUM(G490/(F492/100))</f>
        <v>3.3907196337450523</v>
      </c>
      <c r="J490" s="3"/>
      <c r="K490" s="5"/>
    </row>
    <row r="491" spans="2:11">
      <c r="C491" s="3" t="s">
        <v>311</v>
      </c>
      <c r="D491" s="43">
        <v>9280</v>
      </c>
      <c r="E491" s="6">
        <v>1</v>
      </c>
      <c r="F491" s="5">
        <f t="shared" si="68"/>
        <v>9280</v>
      </c>
      <c r="G491" s="5">
        <f>SUM(F491-F492)</f>
        <v>-16931.25</v>
      </c>
      <c r="H491" s="10">
        <f>SUM(G491/(F492/100))</f>
        <v>-64.595355047927896</v>
      </c>
      <c r="J491" s="3"/>
      <c r="K491" s="5"/>
    </row>
    <row r="492" spans="2:11">
      <c r="C492" s="2" t="s">
        <v>52</v>
      </c>
      <c r="D492" s="45">
        <f>SUM(D476:D491)</f>
        <v>419380</v>
      </c>
      <c r="E492" s="6">
        <f>SUM(E476:E491)</f>
        <v>16</v>
      </c>
      <c r="F492" s="5">
        <f t="shared" ref="F492" si="69">SUM(D492/E492)</f>
        <v>26211.25</v>
      </c>
      <c r="G492" s="5"/>
    </row>
    <row r="494" spans="2:11">
      <c r="B494" s="2" t="s">
        <v>312</v>
      </c>
      <c r="C494" s="3" t="s">
        <v>313</v>
      </c>
      <c r="D494" s="43">
        <v>9770</v>
      </c>
      <c r="E494" s="6">
        <v>1</v>
      </c>
      <c r="F494" s="5">
        <f t="shared" ref="F494:F498" si="70">SUM(D494/E494)</f>
        <v>9770</v>
      </c>
      <c r="G494" s="5">
        <f>SUM(F494-F498)</f>
        <v>-1195</v>
      </c>
      <c r="H494" s="10">
        <f>SUM(G494/(F498/100))</f>
        <v>-10.898312813497492</v>
      </c>
    </row>
    <row r="495" spans="2:11">
      <c r="C495" s="3" t="s">
        <v>314</v>
      </c>
      <c r="D495" s="43">
        <v>36200</v>
      </c>
      <c r="E495" s="6">
        <v>3</v>
      </c>
      <c r="F495" s="5">
        <f t="shared" si="70"/>
        <v>12066.666666666666</v>
      </c>
      <c r="G495" s="5">
        <f>SUM(F495-F498)</f>
        <v>1101.6666666666661</v>
      </c>
      <c r="H495" s="10">
        <f>SUM(G495/(F498/100))</f>
        <v>10.04711962304301</v>
      </c>
    </row>
    <row r="496" spans="2:11">
      <c r="C496" s="3" t="s">
        <v>315</v>
      </c>
      <c r="D496" s="43">
        <v>10850</v>
      </c>
      <c r="E496" s="6">
        <v>1</v>
      </c>
      <c r="F496" s="5">
        <f t="shared" si="70"/>
        <v>10850</v>
      </c>
      <c r="G496" s="5">
        <f>SUM(F496-F498)</f>
        <v>-115</v>
      </c>
      <c r="H496" s="7">
        <f>SUM(G496/(F498/100))</f>
        <v>-1.0487916096671226</v>
      </c>
    </row>
    <row r="497" spans="2:8">
      <c r="C497" s="3" t="s">
        <v>316</v>
      </c>
      <c r="D497" s="43">
        <v>30900</v>
      </c>
      <c r="E497" s="6">
        <v>3</v>
      </c>
      <c r="F497" s="5">
        <f t="shared" si="70"/>
        <v>10300</v>
      </c>
      <c r="G497" s="5">
        <f>SUM(F497-F498)</f>
        <v>-665</v>
      </c>
      <c r="H497" s="7">
        <f>SUM(G497/(F498/100))</f>
        <v>-6.0647514819881438</v>
      </c>
    </row>
    <row r="498" spans="2:8">
      <c r="C498" s="2" t="s">
        <v>52</v>
      </c>
      <c r="D498" s="45">
        <f>SUM(D494:D497)</f>
        <v>87720</v>
      </c>
      <c r="E498" s="6">
        <f>SUM(E494:E497)</f>
        <v>8</v>
      </c>
      <c r="F498" s="5">
        <f t="shared" si="70"/>
        <v>10965</v>
      </c>
    </row>
    <row r="499" spans="2:8">
      <c r="C499" s="2"/>
      <c r="D499" s="45"/>
    </row>
    <row r="500" spans="2:8">
      <c r="C500" s="2" t="s">
        <v>154</v>
      </c>
      <c r="D500" s="45">
        <f>SUM(D498)</f>
        <v>87720</v>
      </c>
      <c r="E500" s="6">
        <v>2</v>
      </c>
      <c r="F500" s="5">
        <f t="shared" ref="F500" si="71">SUM(D500/E500)</f>
        <v>43860</v>
      </c>
    </row>
    <row r="502" spans="2:8">
      <c r="C502" s="2" t="s">
        <v>52</v>
      </c>
      <c r="D502" s="45">
        <f>SUM(D498)</f>
        <v>87720</v>
      </c>
      <c r="E502" s="6">
        <f>SUM(E498+E500)</f>
        <v>10</v>
      </c>
      <c r="F502" s="5">
        <f t="shared" ref="F502" si="72">SUM(D502/E502)</f>
        <v>8772</v>
      </c>
    </row>
    <row r="504" spans="2:8">
      <c r="B504" s="2" t="s">
        <v>317</v>
      </c>
      <c r="C504" s="3" t="s">
        <v>318</v>
      </c>
      <c r="D504" s="43">
        <v>7890</v>
      </c>
      <c r="E504" s="6">
        <v>2</v>
      </c>
      <c r="F504" s="5">
        <f t="shared" ref="F504:F507" si="73">SUM(D504/E504)</f>
        <v>3945</v>
      </c>
      <c r="G504" s="5">
        <f>SUM(F504-F507)</f>
        <v>-212.77777777777737</v>
      </c>
      <c r="H504" s="7">
        <f>SUM(G504/(F507/100))</f>
        <v>-5.1175841795831012</v>
      </c>
    </row>
    <row r="505" spans="2:8">
      <c r="C505" s="3" t="s">
        <v>285</v>
      </c>
      <c r="D505" s="43">
        <v>7430</v>
      </c>
      <c r="E505" s="6">
        <v>2</v>
      </c>
      <c r="F505" s="5">
        <f t="shared" si="73"/>
        <v>3715</v>
      </c>
      <c r="G505" s="5">
        <f>SUM(F505-F507)</f>
        <v>-442.77777777777737</v>
      </c>
      <c r="H505" s="10">
        <f>SUM(G505/(F507/100))</f>
        <v>-10.649385355424897</v>
      </c>
    </row>
    <row r="506" spans="2:8">
      <c r="C506" s="3" t="s">
        <v>319</v>
      </c>
      <c r="D506" s="43">
        <v>22100</v>
      </c>
      <c r="E506" s="6">
        <v>5</v>
      </c>
      <c r="F506" s="5">
        <f t="shared" si="73"/>
        <v>4420</v>
      </c>
      <c r="G506" s="5">
        <f>SUM(F506-F507)</f>
        <v>262.22222222222263</v>
      </c>
      <c r="H506" s="7">
        <f>SUM(G506/(F507/100))</f>
        <v>6.3067878140032168</v>
      </c>
    </row>
    <row r="507" spans="2:8">
      <c r="C507" s="2" t="s">
        <v>52</v>
      </c>
      <c r="D507" s="45">
        <f>SUM(D504:D506)</f>
        <v>37420</v>
      </c>
      <c r="E507" s="6">
        <f>SUM(E503:E506)</f>
        <v>9</v>
      </c>
      <c r="F507" s="5">
        <f t="shared" si="73"/>
        <v>4157.7777777777774</v>
      </c>
    </row>
    <row r="509" spans="2:8">
      <c r="B509" s="2" t="s">
        <v>320</v>
      </c>
      <c r="C509" s="3" t="s">
        <v>321</v>
      </c>
      <c r="D509" s="43">
        <v>6410</v>
      </c>
      <c r="E509" s="6">
        <v>1</v>
      </c>
      <c r="F509" s="5">
        <f t="shared" ref="F509:F512" si="74">SUM(D509/E509)</f>
        <v>6410</v>
      </c>
      <c r="G509" s="5">
        <f>SUM(F509-F512)</f>
        <v>914.44444444444434</v>
      </c>
      <c r="H509" s="10">
        <f>SUM(G509/(F512/100))</f>
        <v>16.639708855640919</v>
      </c>
    </row>
    <row r="510" spans="2:8">
      <c r="C510" s="3" t="s">
        <v>322</v>
      </c>
      <c r="D510" s="43">
        <v>9850</v>
      </c>
      <c r="E510" s="6">
        <v>2</v>
      </c>
      <c r="F510" s="5">
        <f t="shared" si="74"/>
        <v>4925</v>
      </c>
      <c r="G510" s="5">
        <f>SUM(F510-F512)</f>
        <v>-570.55555555555566</v>
      </c>
      <c r="H510" s="10">
        <f>SUM(G510/(F512/100))</f>
        <v>-10.382126971289933</v>
      </c>
    </row>
    <row r="511" spans="2:8">
      <c r="C511" s="3" t="s">
        <v>323</v>
      </c>
      <c r="D511" s="43">
        <v>33200</v>
      </c>
      <c r="E511" s="6">
        <v>6</v>
      </c>
      <c r="F511" s="5">
        <f t="shared" si="74"/>
        <v>5533.333333333333</v>
      </c>
      <c r="G511" s="5">
        <f>SUM(F511-F512)</f>
        <v>37.777777777777374</v>
      </c>
      <c r="H511" s="7">
        <f>SUM(G511/(F512/100))</f>
        <v>0.68742418115648274</v>
      </c>
    </row>
    <row r="512" spans="2:8">
      <c r="C512" s="2" t="s">
        <v>52</v>
      </c>
      <c r="D512" s="45">
        <f>SUM(D509:D511)</f>
        <v>49460</v>
      </c>
      <c r="E512" s="6">
        <f>SUM(E508:E511)</f>
        <v>9</v>
      </c>
      <c r="F512" s="5">
        <f t="shared" si="74"/>
        <v>5495.5555555555557</v>
      </c>
    </row>
    <row r="514" spans="2:12">
      <c r="B514" s="2" t="s">
        <v>324</v>
      </c>
      <c r="C514" s="3" t="s">
        <v>325</v>
      </c>
      <c r="D514" s="43">
        <v>2230</v>
      </c>
      <c r="E514" s="6">
        <v>3</v>
      </c>
      <c r="F514" s="5">
        <f t="shared" ref="F514:F517" si="75">SUM(D514/E514)</f>
        <v>743.33333333333337</v>
      </c>
      <c r="G514" s="5">
        <f>SUM(F514-F517)</f>
        <v>-43.809523809523739</v>
      </c>
      <c r="H514" s="7">
        <f>SUM(G514/(F517/100))</f>
        <v>-5.5656382335148127</v>
      </c>
    </row>
    <row r="515" spans="2:12">
      <c r="B515" s="2"/>
      <c r="C515" s="3" t="s">
        <v>326</v>
      </c>
      <c r="D515" s="43">
        <v>2430</v>
      </c>
      <c r="E515" s="6">
        <v>3</v>
      </c>
      <c r="F515" s="5">
        <f t="shared" si="75"/>
        <v>810</v>
      </c>
      <c r="G515" s="5">
        <f>SUM(F515-F517)</f>
        <v>22.85714285714289</v>
      </c>
      <c r="H515" s="7">
        <f>SUM(G515/(F517/100))</f>
        <v>2.903811252268607</v>
      </c>
      <c r="J515" s="3"/>
      <c r="K515" s="9"/>
      <c r="L515" s="6"/>
    </row>
    <row r="516" spans="2:12">
      <c r="C516" s="3" t="s">
        <v>327</v>
      </c>
      <c r="D516" s="43">
        <v>850</v>
      </c>
      <c r="E516" s="6">
        <v>1</v>
      </c>
      <c r="F516" s="5">
        <f t="shared" si="75"/>
        <v>850</v>
      </c>
      <c r="G516" s="5">
        <f>SUM(F516-F517)</f>
        <v>62.85714285714289</v>
      </c>
      <c r="H516" s="7">
        <f>SUM(G516/(F517/100))</f>
        <v>7.9854809437386614</v>
      </c>
      <c r="J516" s="3"/>
      <c r="K516" s="9"/>
      <c r="L516" s="6"/>
    </row>
    <row r="517" spans="2:12">
      <c r="C517" s="2" t="s">
        <v>52</v>
      </c>
      <c r="D517" s="45">
        <f>SUM(D514:D516)</f>
        <v>5510</v>
      </c>
      <c r="E517" s="6">
        <f>SUM(E514:E516)</f>
        <v>7</v>
      </c>
      <c r="F517" s="5">
        <f t="shared" si="75"/>
        <v>787.14285714285711</v>
      </c>
    </row>
    <row r="519" spans="2:12">
      <c r="B519" s="2" t="s">
        <v>328</v>
      </c>
      <c r="C519" s="3" t="s">
        <v>329</v>
      </c>
      <c r="D519" s="43">
        <v>1000</v>
      </c>
      <c r="E519" s="6">
        <v>1</v>
      </c>
      <c r="F519" s="5">
        <f t="shared" ref="F519:F525" si="76">SUM(D519/E519)</f>
        <v>1000</v>
      </c>
      <c r="G519" s="5">
        <f>SUM(F519-F523)</f>
        <v>-57.5</v>
      </c>
      <c r="H519" s="7">
        <f>SUM(G519/(F523/100))</f>
        <v>-5.4373522458628845</v>
      </c>
    </row>
    <row r="520" spans="2:12">
      <c r="C520" s="3" t="s">
        <v>330</v>
      </c>
      <c r="D520" s="43">
        <v>1950</v>
      </c>
      <c r="E520" s="6">
        <v>2</v>
      </c>
      <c r="F520" s="5">
        <f t="shared" si="76"/>
        <v>975</v>
      </c>
      <c r="G520" s="5">
        <f>SUM(F520-F523)</f>
        <v>-82.5</v>
      </c>
      <c r="H520" s="7">
        <f>SUM(G520/(F523/100))</f>
        <v>-7.8014184397163122</v>
      </c>
    </row>
    <row r="521" spans="2:12">
      <c r="C521" s="3" t="s">
        <v>331</v>
      </c>
      <c r="D521" s="43">
        <v>1240</v>
      </c>
      <c r="E521" s="6">
        <v>1</v>
      </c>
      <c r="F521" s="5">
        <f t="shared" si="76"/>
        <v>1240</v>
      </c>
      <c r="G521" s="5">
        <f>SUM(F521-F523)</f>
        <v>182.5</v>
      </c>
      <c r="H521" s="10">
        <f>SUM(G521/(F523/100))</f>
        <v>17.257683215130026</v>
      </c>
    </row>
    <row r="522" spans="2:12">
      <c r="C522" s="3" t="s">
        <v>332</v>
      </c>
      <c r="D522" s="43">
        <v>4270</v>
      </c>
      <c r="E522" s="6">
        <v>4</v>
      </c>
      <c r="F522" s="5">
        <f t="shared" si="76"/>
        <v>1067.5</v>
      </c>
      <c r="G522" s="5">
        <f>SUM(F522-F523)</f>
        <v>10</v>
      </c>
      <c r="H522" s="7">
        <f>SUM(G522/(F523/100))</f>
        <v>0.94562647754137119</v>
      </c>
    </row>
    <row r="523" spans="2:12">
      <c r="C523" s="2" t="s">
        <v>52</v>
      </c>
      <c r="D523" s="45">
        <f>SUM(D519:D522)</f>
        <v>8460</v>
      </c>
      <c r="E523" s="6">
        <f>SUM(E519:E522)</f>
        <v>8</v>
      </c>
      <c r="F523" s="5">
        <f t="shared" si="76"/>
        <v>1057.5</v>
      </c>
    </row>
    <row r="525" spans="2:12">
      <c r="B525" s="2" t="s">
        <v>333</v>
      </c>
      <c r="C525" s="2" t="s">
        <v>154</v>
      </c>
      <c r="D525" s="46">
        <v>620</v>
      </c>
      <c r="E525" s="6">
        <v>8</v>
      </c>
      <c r="F525" s="5">
        <f t="shared" si="76"/>
        <v>77.5</v>
      </c>
    </row>
    <row r="527" spans="2:12">
      <c r="B527" s="2" t="s">
        <v>334</v>
      </c>
      <c r="C527" s="3" t="s">
        <v>335</v>
      </c>
      <c r="D527" s="43">
        <v>2010</v>
      </c>
      <c r="E527" s="6">
        <v>1</v>
      </c>
      <c r="F527" s="5">
        <f t="shared" ref="F527:F531" si="77">SUM(D527/E527)</f>
        <v>2010</v>
      </c>
      <c r="G527" s="5">
        <f>SUM(F527-F531)</f>
        <v>-452</v>
      </c>
      <c r="H527" s="10">
        <f>SUM(G527/(F531/100))</f>
        <v>-18.359057676685619</v>
      </c>
    </row>
    <row r="528" spans="2:12">
      <c r="C528" s="3" t="s">
        <v>336</v>
      </c>
      <c r="D528" s="43">
        <v>15150</v>
      </c>
      <c r="E528" s="6">
        <v>6</v>
      </c>
      <c r="F528" s="5">
        <f t="shared" si="77"/>
        <v>2525</v>
      </c>
      <c r="G528" s="5">
        <f>SUM(F528-F531)</f>
        <v>63</v>
      </c>
      <c r="H528" s="7">
        <f>SUM(G528/(F531/100))</f>
        <v>2.5588952071486597</v>
      </c>
    </row>
    <row r="529" spans="2:8">
      <c r="C529" s="3" t="s">
        <v>337</v>
      </c>
      <c r="D529" s="43">
        <v>2590</v>
      </c>
      <c r="E529" s="6">
        <v>1</v>
      </c>
      <c r="F529" s="5">
        <f t="shared" si="77"/>
        <v>2590</v>
      </c>
      <c r="G529" s="5">
        <f>SUM(F529-F531)</f>
        <v>128</v>
      </c>
      <c r="H529" s="7">
        <f>SUM(G529/(F531/100))</f>
        <v>5.1990251827782288</v>
      </c>
    </row>
    <row r="530" spans="2:8">
      <c r="C530" s="3" t="s">
        <v>338</v>
      </c>
      <c r="D530" s="43">
        <v>4870</v>
      </c>
      <c r="E530" s="6">
        <v>2</v>
      </c>
      <c r="F530" s="5">
        <f t="shared" si="77"/>
        <v>2435</v>
      </c>
      <c r="G530" s="5">
        <f>SUM(F530-F531)</f>
        <v>-27</v>
      </c>
      <c r="H530" s="7">
        <f>SUM(G530/(F531/100))</f>
        <v>-1.0966693744922826</v>
      </c>
    </row>
    <row r="531" spans="2:8">
      <c r="C531" s="2" t="s">
        <v>52</v>
      </c>
      <c r="D531" s="45">
        <f>SUM(D527:D530)</f>
        <v>24620</v>
      </c>
      <c r="E531" s="6">
        <f>SUM(E527:E530)</f>
        <v>10</v>
      </c>
      <c r="F531" s="5">
        <f t="shared" si="77"/>
        <v>2462</v>
      </c>
    </row>
    <row r="533" spans="2:8">
      <c r="B533" s="2" t="s">
        <v>339</v>
      </c>
      <c r="C533" s="3" t="s">
        <v>340</v>
      </c>
      <c r="D533" s="43">
        <v>10900</v>
      </c>
      <c r="E533" s="6">
        <v>4</v>
      </c>
      <c r="F533" s="5">
        <f t="shared" ref="F533:F537" si="78">SUM(D533/E533)</f>
        <v>2725</v>
      </c>
      <c r="G533" s="5">
        <f>SUM(F533-F537)</f>
        <v>142</v>
      </c>
      <c r="H533" s="7">
        <f>SUM(G533/(F537/100))</f>
        <v>5.4974835462640348</v>
      </c>
    </row>
    <row r="534" spans="2:8">
      <c r="C534" s="3" t="s">
        <v>341</v>
      </c>
      <c r="D534" s="43">
        <v>11200</v>
      </c>
      <c r="E534" s="6">
        <v>4</v>
      </c>
      <c r="F534" s="5">
        <f t="shared" si="78"/>
        <v>2800</v>
      </c>
      <c r="G534" s="5">
        <f>SUM(F534-F537)</f>
        <v>217</v>
      </c>
      <c r="H534" s="7">
        <f>SUM(G534/(F537/100))</f>
        <v>8.4010840108401084</v>
      </c>
    </row>
    <row r="535" spans="2:8">
      <c r="C535" s="3" t="s">
        <v>342</v>
      </c>
      <c r="D535" s="43">
        <v>1960</v>
      </c>
      <c r="E535" s="6">
        <v>1</v>
      </c>
      <c r="F535" s="5">
        <f t="shared" si="78"/>
        <v>1960</v>
      </c>
      <c r="G535" s="5">
        <f>SUM(F535-F537)</f>
        <v>-623</v>
      </c>
      <c r="H535" s="10">
        <f>SUM(G535/(F537/100))</f>
        <v>-24.119241192411927</v>
      </c>
    </row>
    <row r="536" spans="2:8">
      <c r="C536" s="3" t="s">
        <v>343</v>
      </c>
      <c r="D536" s="43">
        <v>1770</v>
      </c>
      <c r="E536" s="6">
        <v>1</v>
      </c>
      <c r="F536" s="5">
        <f t="shared" si="78"/>
        <v>1770</v>
      </c>
      <c r="G536" s="5">
        <f>SUM(F536-F537)</f>
        <v>-813</v>
      </c>
      <c r="H536" s="10">
        <f>SUM(G536/(F537/100))</f>
        <v>-31.475029036004649</v>
      </c>
    </row>
    <row r="537" spans="2:8">
      <c r="C537" s="2" t="s">
        <v>52</v>
      </c>
      <c r="D537" s="45">
        <f>SUM(D533:D536)</f>
        <v>25830</v>
      </c>
      <c r="E537" s="6">
        <f>SUM(E533:E536)</f>
        <v>10</v>
      </c>
      <c r="F537" s="5">
        <f t="shared" si="78"/>
        <v>2583</v>
      </c>
      <c r="G537" s="5"/>
    </row>
    <row r="539" spans="2:8">
      <c r="B539" s="2" t="s">
        <v>344</v>
      </c>
      <c r="C539" s="3" t="s">
        <v>345</v>
      </c>
      <c r="D539" s="43">
        <v>21400</v>
      </c>
      <c r="E539" s="6">
        <v>4</v>
      </c>
      <c r="F539" s="5">
        <f t="shared" ref="F539:F544" si="79">SUM(D539/E539)</f>
        <v>5350</v>
      </c>
      <c r="G539" s="5">
        <f>SUM(F539-F542)</f>
        <v>454.54545454545496</v>
      </c>
      <c r="H539" s="7">
        <f>SUM(G539/(F542/100))</f>
        <v>9.2850510677808806</v>
      </c>
    </row>
    <row r="540" spans="2:8">
      <c r="C540" s="3" t="s">
        <v>346</v>
      </c>
      <c r="D540" s="43">
        <v>18650</v>
      </c>
      <c r="E540" s="6">
        <v>4</v>
      </c>
      <c r="F540" s="5">
        <f t="shared" si="79"/>
        <v>4662.5</v>
      </c>
      <c r="G540" s="5">
        <f>SUM(F540-F542)</f>
        <v>-232.95454545454504</v>
      </c>
      <c r="H540" s="7">
        <f>SUM(G540/(F542/100))</f>
        <v>-4.7585886722376891</v>
      </c>
    </row>
    <row r="541" spans="2:8">
      <c r="C541" s="3" t="s">
        <v>347</v>
      </c>
      <c r="D541" s="43">
        <v>13800</v>
      </c>
      <c r="E541" s="6">
        <v>3</v>
      </c>
      <c r="F541" s="5">
        <f t="shared" si="79"/>
        <v>4600</v>
      </c>
      <c r="G541" s="5">
        <f>SUM(F541-F542)</f>
        <v>-295.45454545454504</v>
      </c>
      <c r="H541" s="7">
        <f>SUM(G541/(F542/100))</f>
        <v>-6.0352831940575591</v>
      </c>
    </row>
    <row r="542" spans="2:8">
      <c r="C542" s="2" t="s">
        <v>38</v>
      </c>
      <c r="D542" s="45">
        <f>SUM(D539:D541)</f>
        <v>53850</v>
      </c>
      <c r="E542" s="6">
        <f>SUM(E538:E541)</f>
        <v>11</v>
      </c>
      <c r="F542" s="5">
        <f t="shared" si="79"/>
        <v>4895.454545454545</v>
      </c>
    </row>
    <row r="544" spans="2:8">
      <c r="B544" s="2" t="s">
        <v>348</v>
      </c>
      <c r="C544" s="2" t="s">
        <v>154</v>
      </c>
      <c r="D544" s="46">
        <v>132800</v>
      </c>
      <c r="E544" s="6">
        <v>14</v>
      </c>
      <c r="F544" s="5">
        <f t="shared" si="79"/>
        <v>9485.7142857142862</v>
      </c>
    </row>
    <row r="546" spans="2:8">
      <c r="B546" s="2" t="s">
        <v>349</v>
      </c>
      <c r="C546" s="3" t="s">
        <v>350</v>
      </c>
      <c r="D546" s="43">
        <v>2130</v>
      </c>
      <c r="E546" s="6">
        <v>1</v>
      </c>
      <c r="F546" s="5">
        <f t="shared" ref="F546:F554" si="80">SUM(D546/E546)</f>
        <v>2130</v>
      </c>
      <c r="G546" s="5">
        <f>SUM(F546-F554)</f>
        <v>40</v>
      </c>
      <c r="H546" s="7">
        <f>SUM(G546/(F554/100))</f>
        <v>1.9138755980861246</v>
      </c>
    </row>
    <row r="547" spans="2:8">
      <c r="C547" s="3" t="s">
        <v>351</v>
      </c>
      <c r="D547" s="43">
        <v>2000</v>
      </c>
      <c r="E547" s="6">
        <v>1</v>
      </c>
      <c r="F547" s="5">
        <f t="shared" si="80"/>
        <v>2000</v>
      </c>
      <c r="G547" s="5">
        <f>SUM(F547-F554)</f>
        <v>-90</v>
      </c>
      <c r="H547" s="7">
        <f>SUM(G547/(F554/100))</f>
        <v>-4.3062200956937806</v>
      </c>
    </row>
    <row r="548" spans="2:8">
      <c r="C548" s="3" t="s">
        <v>352</v>
      </c>
      <c r="D548" s="43">
        <v>2020</v>
      </c>
      <c r="E548" s="6">
        <v>1</v>
      </c>
      <c r="F548" s="5">
        <f t="shared" si="80"/>
        <v>2020</v>
      </c>
      <c r="G548" s="5">
        <f>SUM(F548-F554)</f>
        <v>-70</v>
      </c>
      <c r="H548" s="7">
        <f>SUM(G548/(F554/100))</f>
        <v>-3.3492822966507179</v>
      </c>
    </row>
    <row r="549" spans="2:8">
      <c r="C549" s="3" t="s">
        <v>353</v>
      </c>
      <c r="D549" s="43">
        <v>4390</v>
      </c>
      <c r="E549" s="6">
        <v>2</v>
      </c>
      <c r="F549" s="5">
        <f t="shared" si="80"/>
        <v>2195</v>
      </c>
      <c r="G549" s="5">
        <f>SUM(F549-F554)</f>
        <v>105</v>
      </c>
      <c r="H549" s="7">
        <f>SUM(G549/(F554/100))</f>
        <v>5.0239234449760772</v>
      </c>
    </row>
    <row r="550" spans="2:8">
      <c r="C550" s="3" t="s">
        <v>354</v>
      </c>
      <c r="D550" s="43">
        <v>1980</v>
      </c>
      <c r="E550" s="6">
        <v>1</v>
      </c>
      <c r="F550" s="5">
        <f t="shared" si="80"/>
        <v>1980</v>
      </c>
      <c r="G550" s="5">
        <f>SUM(F550-F554)</f>
        <v>-110</v>
      </c>
      <c r="H550" s="7">
        <f>SUM(G550/(F554/100))</f>
        <v>-5.2631578947368425</v>
      </c>
    </row>
    <row r="551" spans="2:8">
      <c r="C551" s="3" t="s">
        <v>355</v>
      </c>
      <c r="D551" s="43">
        <v>2080</v>
      </c>
      <c r="E551" s="6">
        <v>1</v>
      </c>
      <c r="F551" s="5">
        <f t="shared" si="80"/>
        <v>2080</v>
      </c>
      <c r="G551" s="5">
        <f>SUM(F551-F554)</f>
        <v>-10</v>
      </c>
      <c r="H551" s="7">
        <f>SUM(G551/(F554/100))</f>
        <v>-0.47846889952153115</v>
      </c>
    </row>
    <row r="552" spans="2:8">
      <c r="C552" s="3" t="s">
        <v>356</v>
      </c>
      <c r="D552" s="43">
        <v>2200</v>
      </c>
      <c r="E552" s="6">
        <v>1</v>
      </c>
      <c r="F552" s="5">
        <f t="shared" si="80"/>
        <v>2200</v>
      </c>
      <c r="G552" s="5">
        <f>SUM(F552-F554)</f>
        <v>110</v>
      </c>
      <c r="H552" s="7">
        <f>SUM(G552/(F554/100))</f>
        <v>5.2631578947368425</v>
      </c>
    </row>
    <row r="553" spans="2:8">
      <c r="C553" s="3" t="s">
        <v>357</v>
      </c>
      <c r="D553" s="43">
        <v>2010</v>
      </c>
      <c r="E553" s="6">
        <v>1</v>
      </c>
      <c r="F553" s="5">
        <f t="shared" si="80"/>
        <v>2010</v>
      </c>
      <c r="G553" s="5">
        <f>SUM(F553-F554)</f>
        <v>-80</v>
      </c>
      <c r="H553" s="7">
        <f>SUM(G553/(F554/100))</f>
        <v>-3.8277511961722492</v>
      </c>
    </row>
    <row r="554" spans="2:8">
      <c r="C554" s="2" t="s">
        <v>52</v>
      </c>
      <c r="D554" s="45">
        <f>SUM(D546:D553)</f>
        <v>18810</v>
      </c>
      <c r="E554" s="6">
        <f>SUM(E546:E553)</f>
        <v>9</v>
      </c>
      <c r="F554" s="5">
        <f t="shared" si="80"/>
        <v>2090</v>
      </c>
      <c r="G554" s="5"/>
    </row>
    <row r="556" spans="2:8">
      <c r="B556" s="2" t="s">
        <v>358</v>
      </c>
      <c r="C556" s="3" t="s">
        <v>359</v>
      </c>
      <c r="D556" s="43">
        <v>8810</v>
      </c>
      <c r="E556" s="6">
        <v>3</v>
      </c>
      <c r="F556" s="5">
        <f t="shared" ref="F556:F561" si="81">SUM(D556/E556)</f>
        <v>2936.6666666666665</v>
      </c>
      <c r="G556" s="5">
        <f>SUM(F556-F561)</f>
        <v>113.33333333333303</v>
      </c>
      <c r="H556" s="7">
        <f>SUM(G556/(F561/100))</f>
        <v>4.0141676505312764</v>
      </c>
    </row>
    <row r="557" spans="2:8">
      <c r="C557" s="3" t="s">
        <v>360</v>
      </c>
      <c r="D557" s="43">
        <v>8100</v>
      </c>
      <c r="E557" s="6">
        <v>3</v>
      </c>
      <c r="F557" s="5">
        <f t="shared" si="81"/>
        <v>2700</v>
      </c>
      <c r="G557" s="5">
        <f>SUM(F557-F561)</f>
        <v>-123.33333333333348</v>
      </c>
      <c r="H557" s="7">
        <f>SUM(G557/(F561/100))</f>
        <v>-4.3683589138134646</v>
      </c>
    </row>
    <row r="558" spans="2:8">
      <c r="C558" s="3" t="s">
        <v>361</v>
      </c>
      <c r="D558" s="43">
        <v>9650</v>
      </c>
      <c r="E558" s="6">
        <v>3</v>
      </c>
      <c r="F558" s="5">
        <f t="shared" si="81"/>
        <v>3216.6666666666665</v>
      </c>
      <c r="G558" s="5">
        <f>SUM(F558-F561)</f>
        <v>393.33333333333303</v>
      </c>
      <c r="H558" s="10">
        <f>SUM(G558/(F561/100))</f>
        <v>13.931523022432103</v>
      </c>
    </row>
    <row r="559" spans="2:8">
      <c r="C559" s="3" t="s">
        <v>362</v>
      </c>
      <c r="D559" s="43">
        <v>6820</v>
      </c>
      <c r="E559" s="6">
        <v>2</v>
      </c>
      <c r="F559" s="5">
        <f t="shared" si="81"/>
        <v>3410</v>
      </c>
      <c r="G559" s="5">
        <f>SUM(F559-F561)</f>
        <v>586.66666666666652</v>
      </c>
      <c r="H559" s="10">
        <f>SUM(G559/(F561/100))</f>
        <v>20.779220779220772</v>
      </c>
    </row>
    <row r="560" spans="2:8">
      <c r="C560" s="3" t="s">
        <v>363</v>
      </c>
      <c r="D560" s="43">
        <v>500</v>
      </c>
      <c r="E560" s="6">
        <v>1</v>
      </c>
      <c r="F560" s="5">
        <f t="shared" si="81"/>
        <v>500</v>
      </c>
      <c r="G560" s="5">
        <f>SUM(F560-F561)</f>
        <v>-2323.3333333333335</v>
      </c>
      <c r="H560" s="10">
        <f>SUM(G560/(F561/100))</f>
        <v>-82.290436835891384</v>
      </c>
    </row>
    <row r="561" spans="2:8">
      <c r="C561" s="2" t="s">
        <v>52</v>
      </c>
      <c r="D561" s="45">
        <f>SUM(D556:D560)</f>
        <v>33880</v>
      </c>
      <c r="E561" s="6">
        <f>SUM(E556:E560)</f>
        <v>12</v>
      </c>
      <c r="F561" s="5">
        <f t="shared" si="81"/>
        <v>2823.3333333333335</v>
      </c>
      <c r="G561" s="5"/>
    </row>
    <row r="563" spans="2:8">
      <c r="B563" s="2" t="s">
        <v>364</v>
      </c>
      <c r="C563" s="3" t="s">
        <v>365</v>
      </c>
      <c r="D563" s="43">
        <v>3270</v>
      </c>
      <c r="E563" s="6">
        <v>2</v>
      </c>
      <c r="F563" s="5">
        <f t="shared" ref="F563:F572" si="82">SUM(D563/E563)</f>
        <v>1635</v>
      </c>
      <c r="G563" s="5">
        <f>SUM(F563-F566)</f>
        <v>13.75</v>
      </c>
      <c r="H563" s="7">
        <f>SUM(G563/(F566/100))</f>
        <v>0.84811102544333083</v>
      </c>
    </row>
    <row r="564" spans="2:8">
      <c r="C564" s="3" t="s">
        <v>366</v>
      </c>
      <c r="D564" s="43">
        <v>1670</v>
      </c>
      <c r="E564" s="6">
        <v>1</v>
      </c>
      <c r="F564" s="5">
        <f t="shared" si="82"/>
        <v>1670</v>
      </c>
      <c r="G564" s="5">
        <f>SUM(F564-F566)</f>
        <v>48.75</v>
      </c>
      <c r="H564" s="7">
        <f>SUM(G564/(F566/100))</f>
        <v>3.006939090208173</v>
      </c>
    </row>
    <row r="565" spans="2:8">
      <c r="C565" s="3" t="s">
        <v>367</v>
      </c>
      <c r="D565" s="43">
        <v>8030</v>
      </c>
      <c r="E565" s="6">
        <v>5</v>
      </c>
      <c r="F565" s="5">
        <f t="shared" si="82"/>
        <v>1606</v>
      </c>
      <c r="G565" s="5">
        <f>SUM(F565-F566)</f>
        <v>-15.25</v>
      </c>
      <c r="H565" s="7">
        <f>SUM(G565/(F566/100))</f>
        <v>-0.94063222821896697</v>
      </c>
    </row>
    <row r="566" spans="2:8">
      <c r="C566" s="2" t="s">
        <v>38</v>
      </c>
      <c r="D566" s="45">
        <f>SUM(D563:D565)</f>
        <v>12970</v>
      </c>
      <c r="E566" s="6">
        <f>SUM(E563:E565)</f>
        <v>8</v>
      </c>
      <c r="F566" s="5">
        <f t="shared" si="82"/>
        <v>1621.25</v>
      </c>
    </row>
    <row r="568" spans="2:8">
      <c r="C568" s="2" t="s">
        <v>154</v>
      </c>
      <c r="D568" s="45">
        <f>SUM(D566)</f>
        <v>12970</v>
      </c>
      <c r="E568" s="6">
        <v>3</v>
      </c>
      <c r="F568" s="5">
        <f t="shared" si="82"/>
        <v>4323.333333333333</v>
      </c>
    </row>
    <row r="570" spans="2:8">
      <c r="C570" s="2" t="s">
        <v>40</v>
      </c>
      <c r="D570" s="45">
        <f>SUM(D566)</f>
        <v>12970</v>
      </c>
      <c r="E570" s="6">
        <f>SUM(E566+E568)</f>
        <v>11</v>
      </c>
      <c r="F570" s="5">
        <f t="shared" si="82"/>
        <v>1179.090909090909</v>
      </c>
    </row>
    <row r="572" spans="2:8">
      <c r="B572" s="2" t="s">
        <v>368</v>
      </c>
      <c r="C572" s="2" t="s">
        <v>154</v>
      </c>
      <c r="D572" s="46">
        <v>58000</v>
      </c>
      <c r="E572" s="6">
        <v>12</v>
      </c>
      <c r="F572" s="5">
        <f t="shared" si="82"/>
        <v>4833.333333333333</v>
      </c>
    </row>
  </sheetData>
  <pageMargins left="0.39370078740157483" right="0.39370078740157483" top="0.55118110236220474" bottom="0.43307086614173229" header="0.51181102362204722" footer="0.51181102362204722"/>
  <pageSetup paperSize="9" scale="85" orientation="landscape" r:id="rId1"/>
  <headerFooter alignWithMargins="0"/>
  <rowBreaks count="15" manualBreakCount="15">
    <brk id="29" max="16383" man="1"/>
    <brk id="65" max="16383" man="1"/>
    <brk id="93" max="16383" man="1"/>
    <brk id="125" max="16383" man="1"/>
    <brk id="155" max="16383" man="1"/>
    <brk id="179" max="16383" man="1"/>
    <brk id="217" max="16383" man="1"/>
    <brk id="289" max="16383" man="1"/>
    <brk id="323" max="16383" man="1"/>
    <brk id="393" max="16383" man="1"/>
    <brk id="414" max="16383" man="1"/>
    <brk id="453" max="16383" man="1"/>
    <brk id="474" max="16383" man="1"/>
    <brk id="512" max="16383" man="1"/>
    <brk id="5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72"/>
  <sheetViews>
    <sheetView tabSelected="1" zoomScale="110" zoomScaleNormal="110" zoomScaleSheetLayoutView="200" workbookViewId="0">
      <pane ySplit="2" topLeftCell="A45" activePane="bottomLeft" state="frozen"/>
      <selection pane="bottomLeft" activeCell="H62" sqref="H62"/>
      <selection activeCell="A3" sqref="A3"/>
    </sheetView>
  </sheetViews>
  <sheetFormatPr defaultRowHeight="15.75"/>
  <cols>
    <col min="1" max="1" width="24.7109375" style="3" customWidth="1"/>
    <col min="2" max="2" width="33.85546875" style="3" customWidth="1"/>
    <col min="3" max="3" width="50.42578125" style="3" customWidth="1"/>
    <col min="4" max="4" width="11.5703125" style="35" customWidth="1"/>
    <col min="5" max="5" width="9.140625" style="11"/>
    <col min="6" max="6" width="9.140625" style="5" customWidth="1"/>
    <col min="7" max="7" width="9.140625" style="3"/>
    <col min="8" max="8" width="10.5703125" style="7" bestFit="1" customWidth="1"/>
  </cols>
  <sheetData>
    <row r="1" spans="1:8" ht="23.25" customHeight="1">
      <c r="A1" s="34"/>
      <c r="B1" s="14" t="s">
        <v>369</v>
      </c>
    </row>
    <row r="2" spans="1:8" ht="64.5" customHeight="1">
      <c r="B2" s="34" t="s">
        <v>26</v>
      </c>
      <c r="C2" s="16" t="s">
        <v>370</v>
      </c>
      <c r="D2" s="36" t="s">
        <v>28</v>
      </c>
      <c r="E2" s="17" t="s">
        <v>29</v>
      </c>
      <c r="F2" s="18" t="s">
        <v>30</v>
      </c>
      <c r="G2" s="13" t="s">
        <v>31</v>
      </c>
      <c r="H2" s="19" t="s">
        <v>32</v>
      </c>
    </row>
    <row r="4" spans="1:8">
      <c r="B4" s="2" t="s">
        <v>33</v>
      </c>
      <c r="C4" s="3" t="s">
        <v>371</v>
      </c>
      <c r="D4" s="38">
        <v>23500</v>
      </c>
      <c r="E4" s="11">
        <v>6</v>
      </c>
      <c r="F4" s="5">
        <f>SUM(D4/E4)</f>
        <v>3916.6666666666665</v>
      </c>
    </row>
    <row r="5" spans="1:8">
      <c r="C5" s="3" t="s">
        <v>372</v>
      </c>
      <c r="D5" s="38">
        <v>34100</v>
      </c>
      <c r="E5" s="11">
        <v>7</v>
      </c>
      <c r="F5" s="5">
        <f t="shared" ref="F5:F6" si="0">SUM(D5/E5)</f>
        <v>4871.4285714285716</v>
      </c>
    </row>
    <row r="6" spans="1:8">
      <c r="C6" s="3" t="s">
        <v>373</v>
      </c>
      <c r="D6" s="38">
        <v>16100</v>
      </c>
      <c r="E6" s="11">
        <v>6</v>
      </c>
      <c r="F6" s="5">
        <f t="shared" si="0"/>
        <v>2683.3333333333335</v>
      </c>
    </row>
    <row r="7" spans="1:8">
      <c r="C7" s="2" t="s">
        <v>52</v>
      </c>
      <c r="D7" s="37">
        <f>SUM(D4:D6)</f>
        <v>73700</v>
      </c>
    </row>
    <row r="9" spans="1:8">
      <c r="C9" s="2" t="s">
        <v>371</v>
      </c>
    </row>
    <row r="10" spans="1:8">
      <c r="C10" s="3" t="s">
        <v>374</v>
      </c>
      <c r="D10" s="38">
        <v>3640</v>
      </c>
      <c r="E10" s="11">
        <v>1</v>
      </c>
      <c r="F10" s="5">
        <f t="shared" ref="F10:F14" si="1">SUM(D10/E10)</f>
        <v>3640</v>
      </c>
      <c r="G10" s="5">
        <f>SUM(F10-F14)</f>
        <v>-275</v>
      </c>
      <c r="H10" s="7">
        <f>SUM(G10/(F14/100))</f>
        <v>-7.0242656449553005</v>
      </c>
    </row>
    <row r="11" spans="1:8">
      <c r="C11" s="3" t="s">
        <v>375</v>
      </c>
      <c r="D11" s="38">
        <v>4100</v>
      </c>
      <c r="E11" s="11">
        <v>1</v>
      </c>
      <c r="F11" s="5">
        <f t="shared" si="1"/>
        <v>4100</v>
      </c>
      <c r="G11" s="5">
        <f>SUM(F11-F14)</f>
        <v>185</v>
      </c>
      <c r="H11" s="7">
        <f>SUM(G11/(F14/100))</f>
        <v>4.7254150702426569</v>
      </c>
    </row>
    <row r="12" spans="1:8">
      <c r="C12" s="3" t="s">
        <v>376</v>
      </c>
      <c r="D12" s="38">
        <v>4350</v>
      </c>
      <c r="E12" s="11">
        <v>1</v>
      </c>
      <c r="F12" s="5">
        <f t="shared" si="1"/>
        <v>4350</v>
      </c>
      <c r="G12" s="5">
        <f>SUM(F12-F14)</f>
        <v>435</v>
      </c>
      <c r="H12" s="10">
        <f>SUM(G12/(F14/100))</f>
        <v>11.111111111111111</v>
      </c>
    </row>
    <row r="13" spans="1:8">
      <c r="C13" s="3" t="s">
        <v>377</v>
      </c>
      <c r="D13" s="38">
        <v>11400</v>
      </c>
      <c r="E13" s="11">
        <v>3</v>
      </c>
      <c r="F13" s="5">
        <f t="shared" si="1"/>
        <v>3800</v>
      </c>
      <c r="G13" s="5">
        <f>SUM(F13-F14)</f>
        <v>-115</v>
      </c>
      <c r="H13" s="7">
        <f>SUM(G13/(F14/100))</f>
        <v>-2.9374201787994894</v>
      </c>
    </row>
    <row r="14" spans="1:8">
      <c r="C14" s="2" t="s">
        <v>52</v>
      </c>
      <c r="D14" s="37">
        <f>SUM(D10:D13)</f>
        <v>23490</v>
      </c>
      <c r="E14" s="11">
        <f>SUM(E10:E13)</f>
        <v>6</v>
      </c>
      <c r="F14" s="5">
        <f t="shared" si="1"/>
        <v>3915</v>
      </c>
    </row>
    <row r="16" spans="1:8">
      <c r="C16" s="2" t="s">
        <v>372</v>
      </c>
    </row>
    <row r="17" spans="2:9">
      <c r="C17" s="3" t="s">
        <v>378</v>
      </c>
      <c r="D17" s="38">
        <v>4210</v>
      </c>
      <c r="E17" s="11">
        <v>1</v>
      </c>
      <c r="F17" s="5">
        <f t="shared" ref="F17" si="2">SUM(D17/E17)</f>
        <v>4210</v>
      </c>
      <c r="G17" s="5">
        <f>SUM(F17-F23)</f>
        <v>-661.42857142857156</v>
      </c>
      <c r="H17" s="10">
        <f>SUM(G17/(F23/100))</f>
        <v>-13.577712609970677</v>
      </c>
    </row>
    <row r="18" spans="2:9">
      <c r="C18" s="3" t="s">
        <v>379</v>
      </c>
      <c r="D18" s="38">
        <v>4990</v>
      </c>
      <c r="E18" s="11">
        <v>1</v>
      </c>
      <c r="F18" s="5">
        <f t="shared" ref="F18" si="3">SUM(D18/E18)</f>
        <v>4990</v>
      </c>
      <c r="G18" s="5">
        <f>SUM(F18-F23)</f>
        <v>118.57142857142844</v>
      </c>
      <c r="H18" s="7">
        <f>SUM(G18/(F23/100))</f>
        <v>2.4340175953079153</v>
      </c>
    </row>
    <row r="19" spans="2:9">
      <c r="C19" s="3" t="s">
        <v>380</v>
      </c>
      <c r="D19" s="38">
        <v>10750</v>
      </c>
      <c r="E19" s="11">
        <v>2</v>
      </c>
      <c r="F19" s="5">
        <f t="shared" ref="F19:F23" si="4">SUM(D19/E19)</f>
        <v>5375</v>
      </c>
      <c r="G19" s="5">
        <f>SUM(F19-F23)</f>
        <v>503.57142857142844</v>
      </c>
      <c r="H19" s="10">
        <f>SUM(G19/(F23/100))</f>
        <v>10.337243401759528</v>
      </c>
    </row>
    <row r="20" spans="2:9">
      <c r="C20" s="3" t="s">
        <v>381</v>
      </c>
      <c r="D20" s="38">
        <v>5230</v>
      </c>
      <c r="E20" s="11">
        <v>1</v>
      </c>
      <c r="F20" s="5">
        <f t="shared" si="4"/>
        <v>5230</v>
      </c>
      <c r="G20" s="5">
        <f>SUM(F20-F23)</f>
        <v>358.57142857142844</v>
      </c>
      <c r="H20" s="7">
        <f>SUM(G20/(F23/100))</f>
        <v>7.3607038123167126</v>
      </c>
    </row>
    <row r="21" spans="2:9">
      <c r="C21" s="3" t="s">
        <v>382</v>
      </c>
      <c r="D21" s="38">
        <v>4800</v>
      </c>
      <c r="E21" s="11">
        <v>1</v>
      </c>
      <c r="F21" s="5">
        <f t="shared" si="4"/>
        <v>4800</v>
      </c>
      <c r="G21" s="5">
        <f>SUM(F21-F23)</f>
        <v>-71.428571428571558</v>
      </c>
      <c r="H21" s="7">
        <f>SUM(G21/(F23/100))</f>
        <v>-1.4662756598240496</v>
      </c>
      <c r="I21" s="3"/>
    </row>
    <row r="22" spans="2:9">
      <c r="C22" s="3" t="s">
        <v>383</v>
      </c>
      <c r="D22" s="38">
        <v>4120</v>
      </c>
      <c r="E22" s="11">
        <v>1</v>
      </c>
      <c r="F22" s="5">
        <f t="shared" si="4"/>
        <v>4120</v>
      </c>
      <c r="G22" s="5">
        <f>SUM(F22-F23)</f>
        <v>-751.42857142857156</v>
      </c>
      <c r="H22" s="10">
        <f>SUM(G22/(F23/100))</f>
        <v>-15.425219941348976</v>
      </c>
      <c r="I22" s="3"/>
    </row>
    <row r="23" spans="2:9">
      <c r="C23" s="2" t="s">
        <v>52</v>
      </c>
      <c r="D23" s="37">
        <f>SUM(D17:D22)</f>
        <v>34100</v>
      </c>
      <c r="E23" s="11">
        <f>SUM(E17:E22)</f>
        <v>7</v>
      </c>
      <c r="F23" s="5">
        <f t="shared" si="4"/>
        <v>4871.4285714285716</v>
      </c>
    </row>
    <row r="25" spans="2:9">
      <c r="C25" s="2" t="s">
        <v>373</v>
      </c>
    </row>
    <row r="26" spans="2:9">
      <c r="C26" s="3" t="s">
        <v>384</v>
      </c>
      <c r="D26" s="38">
        <v>2590</v>
      </c>
      <c r="E26" s="11">
        <v>1</v>
      </c>
      <c r="F26" s="5">
        <f t="shared" ref="F26:F29" si="5">SUM(D26/E26)</f>
        <v>2590</v>
      </c>
      <c r="G26" s="5">
        <f>SUM(F26-F29)</f>
        <v>-93.333333333333485</v>
      </c>
      <c r="H26" s="7">
        <f>SUM(G26/(F29/100))</f>
        <v>-3.4782608695652226</v>
      </c>
    </row>
    <row r="27" spans="2:9">
      <c r="C27" s="3" t="s">
        <v>385</v>
      </c>
      <c r="D27" s="38">
        <v>4690</v>
      </c>
      <c r="E27" s="11">
        <v>2</v>
      </c>
      <c r="F27" s="5">
        <f t="shared" si="5"/>
        <v>2345</v>
      </c>
      <c r="G27" s="5">
        <f>SUM(F27-F29)</f>
        <v>-338.33333333333348</v>
      </c>
      <c r="H27" s="10">
        <f>SUM(G27/(F29/100))</f>
        <v>-12.608695652173918</v>
      </c>
    </row>
    <row r="28" spans="2:9">
      <c r="C28" s="3" t="s">
        <v>386</v>
      </c>
      <c r="D28" s="38">
        <v>8820</v>
      </c>
      <c r="E28" s="11">
        <v>3</v>
      </c>
      <c r="F28" s="5">
        <f t="shared" si="5"/>
        <v>2940</v>
      </c>
      <c r="G28" s="5">
        <f>SUM(F28-F29)</f>
        <v>256.66666666666652</v>
      </c>
      <c r="H28" s="7">
        <f>SUM(G28/(F29/100))</f>
        <v>9.5652173913043406</v>
      </c>
    </row>
    <row r="29" spans="2:9">
      <c r="C29" s="2" t="s">
        <v>52</v>
      </c>
      <c r="D29" s="37">
        <f>SUM(D26:D28)</f>
        <v>16100</v>
      </c>
      <c r="E29" s="11">
        <f>SUM(E24:E28)</f>
        <v>6</v>
      </c>
      <c r="F29" s="5">
        <f t="shared" si="5"/>
        <v>2683.3333333333335</v>
      </c>
    </row>
    <row r="31" spans="2:9">
      <c r="B31" s="2" t="s">
        <v>41</v>
      </c>
      <c r="C31" s="3" t="s">
        <v>387</v>
      </c>
      <c r="D31" s="39">
        <v>100600</v>
      </c>
    </row>
    <row r="33" spans="2:9">
      <c r="B33" s="2" t="s">
        <v>48</v>
      </c>
      <c r="C33" s="3" t="s">
        <v>387</v>
      </c>
      <c r="D33" s="39">
        <v>26800</v>
      </c>
    </row>
    <row r="35" spans="2:9">
      <c r="B35" s="2" t="s">
        <v>53</v>
      </c>
      <c r="C35" s="3" t="s">
        <v>388</v>
      </c>
      <c r="D35" s="38">
        <v>83400</v>
      </c>
      <c r="E35" s="11">
        <v>9</v>
      </c>
      <c r="F35" s="5">
        <f t="shared" ref="F35:F55" si="6">SUM(D35/E35)</f>
        <v>9266.6666666666661</v>
      </c>
      <c r="H35" s="30"/>
      <c r="I35" s="29"/>
    </row>
    <row r="36" spans="2:9">
      <c r="C36" s="3" t="s">
        <v>389</v>
      </c>
      <c r="D36" s="38">
        <v>121100</v>
      </c>
      <c r="E36" s="11">
        <v>8</v>
      </c>
      <c r="F36" s="5">
        <f t="shared" si="6"/>
        <v>15137.5</v>
      </c>
      <c r="H36" s="30"/>
      <c r="I36" s="29"/>
    </row>
    <row r="37" spans="2:9">
      <c r="C37" s="3" t="s">
        <v>390</v>
      </c>
      <c r="D37" s="38">
        <v>84300</v>
      </c>
      <c r="E37" s="11">
        <v>6</v>
      </c>
      <c r="F37" s="5">
        <f t="shared" si="6"/>
        <v>14050</v>
      </c>
      <c r="H37" s="30"/>
      <c r="I37" s="29"/>
    </row>
    <row r="38" spans="2:9">
      <c r="C38" s="3" t="s">
        <v>391</v>
      </c>
      <c r="D38" s="38">
        <v>95800</v>
      </c>
      <c r="E38" s="11">
        <v>8</v>
      </c>
      <c r="F38" s="5">
        <f t="shared" si="6"/>
        <v>11975</v>
      </c>
      <c r="H38" s="30"/>
      <c r="I38" s="29"/>
    </row>
    <row r="39" spans="2:9">
      <c r="C39" s="3" t="s">
        <v>392</v>
      </c>
      <c r="D39" s="38">
        <v>61100</v>
      </c>
      <c r="E39" s="11">
        <v>6</v>
      </c>
      <c r="F39" s="5">
        <f t="shared" si="6"/>
        <v>10183.333333333334</v>
      </c>
      <c r="H39" s="30"/>
      <c r="I39" s="29"/>
    </row>
    <row r="40" spans="2:9">
      <c r="C40" s="3" t="s">
        <v>393</v>
      </c>
      <c r="D40" s="38">
        <v>139200</v>
      </c>
      <c r="E40" s="11">
        <v>8</v>
      </c>
      <c r="F40" s="5">
        <f t="shared" si="6"/>
        <v>17400</v>
      </c>
      <c r="H40" s="30"/>
      <c r="I40" s="29"/>
    </row>
    <row r="41" spans="2:9">
      <c r="C41" s="3" t="s">
        <v>394</v>
      </c>
      <c r="D41" s="38">
        <v>56900</v>
      </c>
      <c r="E41" s="11">
        <v>6</v>
      </c>
      <c r="F41" s="5">
        <f t="shared" si="6"/>
        <v>9483.3333333333339</v>
      </c>
      <c r="H41" s="30"/>
      <c r="I41" s="29"/>
    </row>
    <row r="42" spans="2:9">
      <c r="C42" s="3" t="s">
        <v>395</v>
      </c>
      <c r="D42" s="38">
        <v>1250</v>
      </c>
      <c r="E42" s="11">
        <v>5</v>
      </c>
      <c r="F42" s="5">
        <f t="shared" si="6"/>
        <v>250</v>
      </c>
      <c r="H42" s="30"/>
      <c r="I42" s="29"/>
    </row>
    <row r="43" spans="2:9">
      <c r="C43" s="3" t="s">
        <v>396</v>
      </c>
      <c r="D43" s="38">
        <v>9360</v>
      </c>
      <c r="E43" s="11">
        <v>5</v>
      </c>
      <c r="F43" s="5">
        <f t="shared" si="6"/>
        <v>1872</v>
      </c>
      <c r="H43" s="30"/>
      <c r="I43" s="29"/>
    </row>
    <row r="44" spans="2:9">
      <c r="C44" s="3" t="s">
        <v>397</v>
      </c>
      <c r="D44" s="38">
        <v>88900</v>
      </c>
      <c r="E44" s="11">
        <v>7</v>
      </c>
      <c r="F44" s="5">
        <f t="shared" si="6"/>
        <v>12700</v>
      </c>
      <c r="H44" s="30"/>
      <c r="I44" s="29"/>
    </row>
    <row r="45" spans="2:9">
      <c r="C45" s="3" t="s">
        <v>398</v>
      </c>
      <c r="D45" s="38">
        <v>91300</v>
      </c>
      <c r="E45" s="11">
        <v>7</v>
      </c>
      <c r="F45" s="5">
        <f t="shared" si="6"/>
        <v>13042.857142857143</v>
      </c>
      <c r="H45" s="30"/>
      <c r="I45" s="29"/>
    </row>
    <row r="46" spans="2:9">
      <c r="C46" s="3" t="s">
        <v>399</v>
      </c>
      <c r="D46" s="38">
        <v>102900</v>
      </c>
      <c r="E46" s="11">
        <v>8</v>
      </c>
      <c r="F46" s="5">
        <f t="shared" si="6"/>
        <v>12862.5</v>
      </c>
      <c r="H46"/>
      <c r="I46" s="29"/>
    </row>
    <row r="47" spans="2:9">
      <c r="C47" s="3" t="s">
        <v>400</v>
      </c>
      <c r="D47" s="38">
        <v>63200</v>
      </c>
      <c r="E47" s="11">
        <v>6</v>
      </c>
      <c r="F47" s="5">
        <f t="shared" si="6"/>
        <v>10533.333333333334</v>
      </c>
      <c r="H47"/>
      <c r="I47" s="29"/>
    </row>
    <row r="48" spans="2:9">
      <c r="C48" s="3" t="s">
        <v>401</v>
      </c>
      <c r="D48" s="38">
        <v>86800</v>
      </c>
      <c r="E48" s="11">
        <v>7</v>
      </c>
      <c r="F48" s="5">
        <f t="shared" si="6"/>
        <v>12400</v>
      </c>
      <c r="H48"/>
      <c r="I48" s="29"/>
    </row>
    <row r="49" spans="3:10">
      <c r="C49" s="3" t="s">
        <v>402</v>
      </c>
      <c r="D49" s="38">
        <v>88100</v>
      </c>
      <c r="E49" s="11">
        <v>7</v>
      </c>
      <c r="F49" s="5">
        <f t="shared" si="6"/>
        <v>12585.714285714286</v>
      </c>
      <c r="H49"/>
      <c r="I49" s="29"/>
    </row>
    <row r="50" spans="3:10">
      <c r="C50" s="3" t="s">
        <v>403</v>
      </c>
      <c r="D50" s="38">
        <v>173200</v>
      </c>
      <c r="E50" s="11">
        <v>11</v>
      </c>
      <c r="F50" s="5">
        <f t="shared" si="6"/>
        <v>15745.454545454546</v>
      </c>
      <c r="H50"/>
      <c r="I50" s="29"/>
    </row>
    <row r="51" spans="3:10">
      <c r="C51" s="3" t="s">
        <v>404</v>
      </c>
      <c r="D51" s="38">
        <v>85900</v>
      </c>
      <c r="E51" s="11">
        <v>7</v>
      </c>
      <c r="F51" s="5">
        <f t="shared" si="6"/>
        <v>12271.428571428571</v>
      </c>
      <c r="H51"/>
      <c r="I51" s="29"/>
    </row>
    <row r="52" spans="3:10">
      <c r="C52" s="3" t="s">
        <v>405</v>
      </c>
      <c r="D52" s="38">
        <v>98900</v>
      </c>
      <c r="E52" s="11">
        <v>7</v>
      </c>
      <c r="F52" s="5">
        <f t="shared" si="6"/>
        <v>14128.571428571429</v>
      </c>
      <c r="H52"/>
      <c r="I52" s="29"/>
    </row>
    <row r="53" spans="3:10">
      <c r="C53" s="3" t="s">
        <v>406</v>
      </c>
      <c r="D53" s="38">
        <v>110400</v>
      </c>
      <c r="E53" s="11">
        <v>8</v>
      </c>
      <c r="F53" s="5">
        <f t="shared" si="6"/>
        <v>13800</v>
      </c>
      <c r="H53"/>
      <c r="I53" s="29"/>
    </row>
    <row r="54" spans="3:10">
      <c r="C54" s="3" t="s">
        <v>407</v>
      </c>
      <c r="D54" s="38">
        <v>84200</v>
      </c>
      <c r="E54" s="11">
        <v>6</v>
      </c>
      <c r="F54" s="5">
        <f t="shared" si="6"/>
        <v>14033.333333333334</v>
      </c>
      <c r="H54"/>
      <c r="I54" s="29"/>
    </row>
    <row r="55" spans="3:10">
      <c r="C55" s="3" t="s">
        <v>408</v>
      </c>
      <c r="D55" s="38">
        <v>89900</v>
      </c>
      <c r="E55" s="11">
        <v>9</v>
      </c>
      <c r="F55" s="5">
        <f t="shared" si="6"/>
        <v>9988.8888888888887</v>
      </c>
      <c r="H55"/>
      <c r="I55" s="29"/>
    </row>
    <row r="56" spans="3:10">
      <c r="C56" s="2" t="s">
        <v>52</v>
      </c>
      <c r="D56" s="37">
        <f>SUM(D35:D55)</f>
        <v>1816110</v>
      </c>
    </row>
    <row r="58" spans="3:10">
      <c r="C58" s="2" t="s">
        <v>388</v>
      </c>
      <c r="G58" s="5"/>
    </row>
    <row r="59" spans="3:10">
      <c r="C59" s="3" t="s">
        <v>409</v>
      </c>
      <c r="D59" s="38">
        <v>16350</v>
      </c>
      <c r="E59" s="11">
        <v>2</v>
      </c>
      <c r="F59" s="5">
        <f t="shared" ref="F59:F64" si="7">SUM(D59/E59)</f>
        <v>8175</v>
      </c>
      <c r="G59" s="5">
        <f>SUM(F59-F64)</f>
        <v>-1091.6666666666661</v>
      </c>
      <c r="H59" s="10">
        <f>SUM(G59/(F64/100))</f>
        <v>-11.780575539568339</v>
      </c>
      <c r="I59" s="31"/>
      <c r="J59" s="29"/>
    </row>
    <row r="60" spans="3:10">
      <c r="C60" s="3" t="s">
        <v>410</v>
      </c>
      <c r="D60" s="9">
        <v>17050</v>
      </c>
      <c r="E60" s="11">
        <v>2</v>
      </c>
      <c r="F60" s="5">
        <f t="shared" si="7"/>
        <v>8525</v>
      </c>
      <c r="G60" s="5">
        <f>SUM(F60-F64)</f>
        <v>-741.66666666666606</v>
      </c>
      <c r="H60" s="7">
        <f>SUM(G60/(F64/100))</f>
        <v>-8.0035971223021534</v>
      </c>
      <c r="J60" s="29"/>
    </row>
    <row r="61" spans="3:10">
      <c r="C61" s="3" t="s">
        <v>411</v>
      </c>
      <c r="D61" s="38">
        <v>18250</v>
      </c>
      <c r="E61" s="11">
        <v>2</v>
      </c>
      <c r="F61" s="5">
        <f t="shared" si="7"/>
        <v>9125</v>
      </c>
      <c r="G61" s="5">
        <f>SUM(F61-F64)</f>
        <v>-141.66666666666606</v>
      </c>
      <c r="H61" s="7">
        <f>SUM(G61/(F64/100))</f>
        <v>-1.5287769784172598</v>
      </c>
      <c r="J61" s="29"/>
    </row>
    <row r="62" spans="3:10">
      <c r="C62" s="3" t="s">
        <v>412</v>
      </c>
      <c r="D62" s="38">
        <v>20500</v>
      </c>
      <c r="E62" s="11">
        <v>2</v>
      </c>
      <c r="F62" s="5">
        <f t="shared" si="7"/>
        <v>10250</v>
      </c>
      <c r="G62" s="5">
        <f>SUM(F62-F64)</f>
        <v>983.33333333333394</v>
      </c>
      <c r="H62" s="10">
        <f>SUM(G62/(F64/100))</f>
        <v>10.611510791366914</v>
      </c>
      <c r="J62" s="29"/>
    </row>
    <row r="63" spans="3:10">
      <c r="C63" s="3" t="s">
        <v>413</v>
      </c>
      <c r="D63" s="38">
        <v>11250</v>
      </c>
      <c r="E63" s="11">
        <v>1</v>
      </c>
      <c r="F63" s="5">
        <f t="shared" si="7"/>
        <v>11250</v>
      </c>
      <c r="G63" s="5">
        <f>SUM(F63-F64)</f>
        <v>1983.3333333333339</v>
      </c>
      <c r="H63" s="10">
        <f>SUM(G63/(F64/100))</f>
        <v>21.402877697841735</v>
      </c>
      <c r="J63" s="29"/>
    </row>
    <row r="64" spans="3:10">
      <c r="C64" s="2" t="s">
        <v>52</v>
      </c>
      <c r="D64" s="37">
        <f>SUM(D59:D63)</f>
        <v>83400</v>
      </c>
      <c r="E64" s="11">
        <f>SUM(E59:E63)</f>
        <v>9</v>
      </c>
      <c r="F64" s="5">
        <f t="shared" si="7"/>
        <v>9266.6666666666661</v>
      </c>
      <c r="J64" s="29"/>
    </row>
    <row r="65" spans="3:10">
      <c r="J65" s="29"/>
    </row>
    <row r="66" spans="3:10">
      <c r="C66" s="2" t="s">
        <v>414</v>
      </c>
      <c r="J66" s="29"/>
    </row>
    <row r="67" spans="3:10">
      <c r="C67" s="3" t="s">
        <v>415</v>
      </c>
      <c r="D67" s="38">
        <v>67100</v>
      </c>
      <c r="E67" s="11">
        <v>4</v>
      </c>
      <c r="F67" s="5">
        <f t="shared" ref="F67:F69" si="8">SUM(D67/E67)</f>
        <v>16775</v>
      </c>
      <c r="G67" s="5">
        <f>SUM(F67-F69)</f>
        <v>1637.5</v>
      </c>
      <c r="H67" s="10">
        <f>SUM(G67/(F69/100))</f>
        <v>10.817506193228736</v>
      </c>
      <c r="J67" s="29"/>
    </row>
    <row r="68" spans="3:10">
      <c r="C68" s="3" t="s">
        <v>416</v>
      </c>
      <c r="D68" s="38">
        <v>54000</v>
      </c>
      <c r="E68" s="11">
        <v>4</v>
      </c>
      <c r="F68" s="5">
        <f t="shared" si="8"/>
        <v>13500</v>
      </c>
      <c r="G68" s="5">
        <f>SUM(F68-F69)</f>
        <v>-1637.5</v>
      </c>
      <c r="H68" s="10">
        <f>SUM(G68/(F69/100))</f>
        <v>-10.817506193228736</v>
      </c>
      <c r="J68" s="29"/>
    </row>
    <row r="69" spans="3:10">
      <c r="C69" s="2" t="s">
        <v>52</v>
      </c>
      <c r="D69" s="37">
        <f>SUM(D67:D68)</f>
        <v>121100</v>
      </c>
      <c r="E69" s="11">
        <f>SUM(E65:E68)</f>
        <v>8</v>
      </c>
      <c r="F69" s="5">
        <f t="shared" si="8"/>
        <v>15137.5</v>
      </c>
      <c r="J69" s="29"/>
    </row>
    <row r="70" spans="3:10">
      <c r="J70" s="29"/>
    </row>
    <row r="71" spans="3:10">
      <c r="C71" s="2" t="s">
        <v>399</v>
      </c>
      <c r="J71" s="29"/>
    </row>
    <row r="72" spans="3:10">
      <c r="C72" s="3" t="s">
        <v>417</v>
      </c>
      <c r="D72" s="38">
        <v>51800</v>
      </c>
      <c r="E72" s="11">
        <v>4</v>
      </c>
      <c r="F72" s="5">
        <f t="shared" ref="F72:F74" si="9">SUM(D72/E72)</f>
        <v>12950</v>
      </c>
      <c r="G72" s="5">
        <f>SUM(F72-F74)</f>
        <v>87.5</v>
      </c>
      <c r="H72" s="7">
        <f>SUM(G72/(F74/100))</f>
        <v>0.68027210884353739</v>
      </c>
      <c r="J72" s="29"/>
    </row>
    <row r="73" spans="3:10">
      <c r="C73" s="3" t="s">
        <v>418</v>
      </c>
      <c r="D73" s="38">
        <v>51100</v>
      </c>
      <c r="E73" s="11">
        <v>4</v>
      </c>
      <c r="F73" s="5">
        <f t="shared" si="9"/>
        <v>12775</v>
      </c>
      <c r="G73" s="5">
        <f>SUM(F73-F74)</f>
        <v>-87.5</v>
      </c>
      <c r="H73" s="7">
        <f>SUM(G73/(F74/100))</f>
        <v>-0.68027210884353739</v>
      </c>
      <c r="J73" s="29"/>
    </row>
    <row r="74" spans="3:10">
      <c r="C74" s="2" t="s">
        <v>52</v>
      </c>
      <c r="D74" s="37">
        <f>SUM(D72:D73)</f>
        <v>102900</v>
      </c>
      <c r="E74" s="11">
        <f>SUM(E70:E73)</f>
        <v>8</v>
      </c>
      <c r="F74" s="5">
        <f t="shared" si="9"/>
        <v>12862.5</v>
      </c>
      <c r="J74" s="29"/>
    </row>
    <row r="75" spans="3:10">
      <c r="J75" s="29"/>
    </row>
    <row r="76" spans="3:10">
      <c r="C76" s="2" t="s">
        <v>402</v>
      </c>
      <c r="J76" s="29"/>
    </row>
    <row r="77" spans="3:10">
      <c r="C77" s="3" t="s">
        <v>419</v>
      </c>
      <c r="D77" s="38">
        <v>32400</v>
      </c>
      <c r="E77" s="11">
        <v>3</v>
      </c>
      <c r="F77" s="5">
        <f t="shared" ref="F77:F79" si="10">SUM(D77/E77)</f>
        <v>10800</v>
      </c>
      <c r="G77" s="5">
        <f>SUM(F77-F79)</f>
        <v>-1785.7142857142862</v>
      </c>
      <c r="H77" s="10">
        <f>SUM(G77/(F79/100))</f>
        <v>-14.188422247446088</v>
      </c>
      <c r="J77" s="29"/>
    </row>
    <row r="78" spans="3:10">
      <c r="C78" s="3" t="s">
        <v>420</v>
      </c>
      <c r="D78" s="38">
        <v>55700</v>
      </c>
      <c r="E78" s="11">
        <v>4</v>
      </c>
      <c r="F78" s="5">
        <f t="shared" si="10"/>
        <v>13925</v>
      </c>
      <c r="G78" s="5">
        <f>SUM(F78-F79)</f>
        <v>1339.2857142857138</v>
      </c>
      <c r="H78" s="10">
        <f>SUM(G78/(F79/100))</f>
        <v>10.641316685584558</v>
      </c>
      <c r="J78" s="29"/>
    </row>
    <row r="79" spans="3:10">
      <c r="C79" s="2" t="s">
        <v>52</v>
      </c>
      <c r="D79" s="37">
        <f>SUM(D77:D78)</f>
        <v>88100</v>
      </c>
      <c r="E79" s="11">
        <f>SUM(E75:E78)</f>
        <v>7</v>
      </c>
      <c r="F79" s="5">
        <f t="shared" si="10"/>
        <v>12585.714285714286</v>
      </c>
      <c r="J79" s="29"/>
    </row>
    <row r="80" spans="3:10">
      <c r="J80" s="29"/>
    </row>
    <row r="81" spans="3:10">
      <c r="C81" s="2" t="s">
        <v>403</v>
      </c>
      <c r="J81" s="29"/>
    </row>
    <row r="82" spans="3:10">
      <c r="C82" s="3" t="s">
        <v>421</v>
      </c>
      <c r="D82" s="38">
        <v>44900</v>
      </c>
      <c r="E82" s="11">
        <v>3</v>
      </c>
      <c r="F82" s="5">
        <f t="shared" ref="F82:F86" si="11">SUM(D82/E82)</f>
        <v>14966.666666666666</v>
      </c>
      <c r="G82" s="5">
        <f>SUM(F82-F86)</f>
        <v>-769.69696969696997</v>
      </c>
      <c r="H82" s="7">
        <f>SUM(G82/(F86/100))</f>
        <v>-4.8911996918929344</v>
      </c>
      <c r="J82" s="29"/>
    </row>
    <row r="83" spans="3:10">
      <c r="C83" s="3" t="s">
        <v>422</v>
      </c>
      <c r="D83" s="38">
        <v>46100</v>
      </c>
      <c r="E83" s="11">
        <v>3</v>
      </c>
      <c r="F83" s="5">
        <f t="shared" si="11"/>
        <v>15366.666666666666</v>
      </c>
      <c r="G83" s="5">
        <f>SUM(F83-F86)</f>
        <v>-369.69696969696997</v>
      </c>
      <c r="H83" s="7">
        <f>SUM(G83/(F86/100))</f>
        <v>-2.3493163874446386</v>
      </c>
      <c r="J83" s="29"/>
    </row>
    <row r="84" spans="3:10">
      <c r="C84" s="3" t="s">
        <v>423</v>
      </c>
      <c r="D84" s="38">
        <v>29100</v>
      </c>
      <c r="E84" s="11">
        <v>2</v>
      </c>
      <c r="F84" s="5">
        <f t="shared" si="11"/>
        <v>14550</v>
      </c>
      <c r="G84" s="5">
        <f>SUM(F84-F86)</f>
        <v>-1186.363636363636</v>
      </c>
      <c r="H84" s="7">
        <f>SUM(G84/(F86/100))</f>
        <v>-7.5389948006932386</v>
      </c>
      <c r="J84" s="29"/>
    </row>
    <row r="85" spans="3:10">
      <c r="C85" s="3" t="s">
        <v>424</v>
      </c>
      <c r="D85" s="38">
        <v>53000</v>
      </c>
      <c r="E85" s="11">
        <v>3</v>
      </c>
      <c r="F85" s="5">
        <f t="shared" si="11"/>
        <v>17666.666666666668</v>
      </c>
      <c r="G85" s="5">
        <f>SUM(F85-F86)</f>
        <v>1930.3030303030318</v>
      </c>
      <c r="H85" s="10">
        <f>SUM(G85/(F86/100))</f>
        <v>12.266512613133072</v>
      </c>
      <c r="J85" s="29"/>
    </row>
    <row r="86" spans="3:10">
      <c r="C86" s="2" t="s">
        <v>52</v>
      </c>
      <c r="D86" s="37">
        <f>SUM(D82:D85)</f>
        <v>173100</v>
      </c>
      <c r="E86" s="11">
        <f>SUM(E82:E85)</f>
        <v>11</v>
      </c>
      <c r="F86" s="5">
        <f t="shared" si="11"/>
        <v>15736.363636363636</v>
      </c>
      <c r="J86" s="29"/>
    </row>
    <row r="87" spans="3:10">
      <c r="J87" s="29"/>
    </row>
    <row r="88" spans="3:10">
      <c r="C88" s="2" t="s">
        <v>405</v>
      </c>
      <c r="J88" s="29"/>
    </row>
    <row r="89" spans="3:10">
      <c r="C89" s="3" t="s">
        <v>425</v>
      </c>
      <c r="D89" s="38">
        <v>64300</v>
      </c>
      <c r="E89" s="11">
        <v>4</v>
      </c>
      <c r="F89" s="5">
        <f t="shared" ref="F89:F91" si="12">SUM(D89/E89)</f>
        <v>16075</v>
      </c>
      <c r="G89" s="5">
        <f>SUM(F89-F91)</f>
        <v>1946.4285714285706</v>
      </c>
      <c r="H89" s="10">
        <f>SUM(G89/(F91/100))</f>
        <v>13.776541961577344</v>
      </c>
      <c r="J89" s="29"/>
    </row>
    <row r="90" spans="3:10">
      <c r="C90" s="3" t="s">
        <v>426</v>
      </c>
      <c r="D90" s="38">
        <v>34600</v>
      </c>
      <c r="E90" s="11">
        <v>3</v>
      </c>
      <c r="F90" s="5">
        <f t="shared" si="12"/>
        <v>11533.333333333334</v>
      </c>
      <c r="G90" s="5">
        <f>SUM(F90-F91)</f>
        <v>-2595.2380952380954</v>
      </c>
      <c r="H90" s="10">
        <f>SUM(G90/(F91/100))</f>
        <v>-18.368722615436468</v>
      </c>
      <c r="J90" s="29"/>
    </row>
    <row r="91" spans="3:10">
      <c r="C91" s="2" t="s">
        <v>52</v>
      </c>
      <c r="D91" s="37">
        <f>SUM(D89:D90)</f>
        <v>98900</v>
      </c>
      <c r="E91" s="11">
        <f>SUM(E87:E90)</f>
        <v>7</v>
      </c>
      <c r="F91" s="5">
        <f t="shared" si="12"/>
        <v>14128.571428571429</v>
      </c>
      <c r="J91" s="29"/>
    </row>
    <row r="92" spans="3:10">
      <c r="J92" s="29"/>
    </row>
    <row r="93" spans="3:10">
      <c r="C93" s="2" t="s">
        <v>408</v>
      </c>
      <c r="G93" s="5"/>
      <c r="J93" s="29"/>
    </row>
    <row r="94" spans="3:10">
      <c r="C94" s="3" t="s">
        <v>427</v>
      </c>
      <c r="D94" s="38">
        <v>16950</v>
      </c>
      <c r="E94" s="11">
        <v>2</v>
      </c>
      <c r="F94" s="5">
        <f t="shared" ref="F94:F97" si="13">SUM(D94/E94)</f>
        <v>8475</v>
      </c>
      <c r="G94" s="5">
        <f>SUM(F94-F97)</f>
        <v>-1508.3333333333339</v>
      </c>
      <c r="H94" s="10">
        <f>SUM(G94/(F97/100))</f>
        <v>-15.1085141903172</v>
      </c>
      <c r="J94" s="29"/>
    </row>
    <row r="95" spans="3:10">
      <c r="C95" s="3" t="s">
        <v>428</v>
      </c>
      <c r="D95" s="38">
        <v>44600</v>
      </c>
      <c r="E95" s="11">
        <v>4</v>
      </c>
      <c r="F95" s="5">
        <f t="shared" si="13"/>
        <v>11150</v>
      </c>
      <c r="G95" s="5">
        <f>SUM(F95-F97)</f>
        <v>1166.6666666666661</v>
      </c>
      <c r="H95" s="10">
        <f>SUM(G95/(F97/100))</f>
        <v>11.686143572621027</v>
      </c>
      <c r="I95" s="28"/>
      <c r="J95" s="29"/>
    </row>
    <row r="96" spans="3:10">
      <c r="C96" s="3" t="s">
        <v>429</v>
      </c>
      <c r="D96" s="38">
        <v>28300</v>
      </c>
      <c r="E96" s="11">
        <v>3</v>
      </c>
      <c r="F96" s="5">
        <f t="shared" si="13"/>
        <v>9433.3333333333339</v>
      </c>
      <c r="G96" s="5">
        <f>SUM(F96-F97)</f>
        <v>-550</v>
      </c>
      <c r="H96" s="7">
        <f>SUM(G96/(F97/100))</f>
        <v>-5.5091819699499158</v>
      </c>
      <c r="J96" s="29"/>
    </row>
    <row r="97" spans="2:9">
      <c r="C97" s="2" t="s">
        <v>52</v>
      </c>
      <c r="D97" s="37">
        <f>SUM(D94:D96)</f>
        <v>89850</v>
      </c>
      <c r="E97" s="11">
        <f>SUM(E93:E96)</f>
        <v>9</v>
      </c>
      <c r="F97" s="5">
        <f t="shared" si="13"/>
        <v>9983.3333333333339</v>
      </c>
    </row>
    <row r="99" spans="2:9">
      <c r="B99" s="2" t="s">
        <v>67</v>
      </c>
      <c r="C99" s="3" t="s">
        <v>430</v>
      </c>
      <c r="D99" s="38">
        <v>3340</v>
      </c>
      <c r="E99" s="11">
        <v>4</v>
      </c>
      <c r="F99" s="5">
        <f t="shared" ref="F99:F103" si="14">SUM(D99/E99)</f>
        <v>835</v>
      </c>
      <c r="G99" s="5"/>
    </row>
    <row r="100" spans="2:9">
      <c r="C100" s="3" t="s">
        <v>431</v>
      </c>
      <c r="D100" s="38">
        <v>10350</v>
      </c>
      <c r="E100" s="11">
        <v>4</v>
      </c>
      <c r="F100" s="5">
        <f t="shared" si="14"/>
        <v>2587.5</v>
      </c>
    </row>
    <row r="101" spans="2:9">
      <c r="C101" s="3" t="s">
        <v>432</v>
      </c>
      <c r="D101" s="38">
        <v>10750</v>
      </c>
      <c r="E101" s="11">
        <v>4</v>
      </c>
      <c r="F101" s="5">
        <f t="shared" si="14"/>
        <v>2687.5</v>
      </c>
    </row>
    <row r="102" spans="2:9">
      <c r="C102" s="3" t="s">
        <v>433</v>
      </c>
      <c r="D102" s="38">
        <v>2990</v>
      </c>
      <c r="E102" s="11">
        <v>4</v>
      </c>
      <c r="F102" s="5">
        <f t="shared" si="14"/>
        <v>747.5</v>
      </c>
    </row>
    <row r="103" spans="2:9">
      <c r="C103" s="3" t="s">
        <v>434</v>
      </c>
      <c r="D103" s="38">
        <v>4760</v>
      </c>
      <c r="E103" s="11">
        <v>4</v>
      </c>
      <c r="F103" s="5">
        <f t="shared" si="14"/>
        <v>1190</v>
      </c>
    </row>
    <row r="104" spans="2:9">
      <c r="C104" s="2" t="s">
        <v>52</v>
      </c>
      <c r="D104" s="37">
        <f>SUM(D99:D103)</f>
        <v>32190</v>
      </c>
    </row>
    <row r="106" spans="2:9">
      <c r="B106" s="2" t="s">
        <v>73</v>
      </c>
      <c r="C106" s="3" t="s">
        <v>387</v>
      </c>
      <c r="D106" s="40">
        <v>22100</v>
      </c>
    </row>
    <row r="108" spans="2:9">
      <c r="B108" s="2" t="s">
        <v>78</v>
      </c>
      <c r="C108" s="3" t="s">
        <v>435</v>
      </c>
      <c r="D108" s="38">
        <v>750</v>
      </c>
      <c r="E108" s="11">
        <v>4</v>
      </c>
      <c r="F108" s="5">
        <f t="shared" ref="F108:F109" si="15">SUM(D108/E108)</f>
        <v>187.5</v>
      </c>
      <c r="H108" s="25"/>
      <c r="I108" s="11"/>
    </row>
    <row r="109" spans="2:9">
      <c r="B109" s="2"/>
      <c r="C109" s="3" t="s">
        <v>436</v>
      </c>
      <c r="D109" s="38">
        <v>8710</v>
      </c>
      <c r="E109" s="11">
        <v>6</v>
      </c>
      <c r="F109" s="5">
        <f t="shared" si="15"/>
        <v>1451.6666666666667</v>
      </c>
      <c r="H109" s="25"/>
      <c r="I109" s="11"/>
    </row>
    <row r="110" spans="2:9">
      <c r="B110" s="2"/>
      <c r="C110" s="3" t="s">
        <v>437</v>
      </c>
      <c r="D110" s="38">
        <v>10100</v>
      </c>
      <c r="E110" s="11">
        <v>6</v>
      </c>
      <c r="F110" s="5">
        <f t="shared" ref="F110:F113" si="16">SUM(D110/E110)</f>
        <v>1683.3333333333333</v>
      </c>
      <c r="H110" s="25"/>
      <c r="I110" s="11"/>
    </row>
    <row r="111" spans="2:9">
      <c r="C111" s="3" t="s">
        <v>438</v>
      </c>
      <c r="D111" s="38">
        <v>6140</v>
      </c>
      <c r="E111" s="11">
        <v>6</v>
      </c>
      <c r="F111" s="5">
        <f t="shared" si="16"/>
        <v>1023.3333333333334</v>
      </c>
      <c r="H111" s="25"/>
      <c r="I111" s="11"/>
    </row>
    <row r="112" spans="2:9">
      <c r="C112" s="3" t="s">
        <v>439</v>
      </c>
      <c r="D112" s="38">
        <v>4720</v>
      </c>
      <c r="E112" s="11">
        <v>4</v>
      </c>
      <c r="F112" s="5">
        <f t="shared" si="16"/>
        <v>1180</v>
      </c>
      <c r="H112" s="25"/>
      <c r="I112" s="11"/>
    </row>
    <row r="113" spans="2:9">
      <c r="C113" s="3" t="s">
        <v>440</v>
      </c>
      <c r="D113" s="38">
        <v>8410</v>
      </c>
      <c r="E113" s="11">
        <v>6</v>
      </c>
      <c r="F113" s="5">
        <f t="shared" si="16"/>
        <v>1401.6666666666667</v>
      </c>
      <c r="H113" s="25"/>
      <c r="I113" s="11"/>
    </row>
    <row r="114" spans="2:9">
      <c r="C114" s="3" t="s">
        <v>441</v>
      </c>
      <c r="D114" s="38">
        <v>52300</v>
      </c>
    </row>
    <row r="115" spans="2:9">
      <c r="C115" s="2" t="s">
        <v>52</v>
      </c>
      <c r="D115" s="37">
        <f>SUM(D108:D114)</f>
        <v>91130</v>
      </c>
    </row>
    <row r="116" spans="2:9">
      <c r="C116" s="2"/>
      <c r="D116" s="37"/>
    </row>
    <row r="117" spans="2:9">
      <c r="C117" s="2" t="s">
        <v>439</v>
      </c>
    </row>
    <row r="118" spans="2:9">
      <c r="C118" s="3" t="s">
        <v>442</v>
      </c>
      <c r="D118" s="38">
        <v>2210</v>
      </c>
      <c r="E118" s="11">
        <v>2</v>
      </c>
      <c r="F118" s="5">
        <f>SUM(D118/E118)</f>
        <v>1105</v>
      </c>
      <c r="G118" s="5">
        <f>SUM(F118-F120)</f>
        <v>-75</v>
      </c>
      <c r="H118" s="7">
        <f>SUM(G118/(F120/100))</f>
        <v>-6.3559322033898304</v>
      </c>
    </row>
    <row r="119" spans="2:9">
      <c r="C119" s="3" t="s">
        <v>443</v>
      </c>
      <c r="D119" s="38">
        <v>2510</v>
      </c>
      <c r="E119" s="11">
        <v>2</v>
      </c>
      <c r="F119" s="5">
        <f>SUM(D119/E119)</f>
        <v>1255</v>
      </c>
      <c r="G119" s="5">
        <f>SUM(F119-F120)</f>
        <v>75</v>
      </c>
      <c r="H119" s="7">
        <f>SUM(G119/(F120/100))</f>
        <v>6.3559322033898304</v>
      </c>
    </row>
    <row r="120" spans="2:9">
      <c r="C120" s="2" t="s">
        <v>52</v>
      </c>
      <c r="D120" s="37">
        <f>SUM(D118:D119)</f>
        <v>4720</v>
      </c>
      <c r="E120" s="11">
        <f>SUM(E118:E119)</f>
        <v>4</v>
      </c>
      <c r="F120" s="5">
        <f>SUM(D120/E120)</f>
        <v>1180</v>
      </c>
    </row>
    <row r="121" spans="2:9">
      <c r="C121" s="2"/>
      <c r="D121" s="37"/>
    </row>
    <row r="122" spans="2:9">
      <c r="B122" s="2" t="s">
        <v>90</v>
      </c>
      <c r="C122" s="3" t="s">
        <v>387</v>
      </c>
      <c r="D122" s="40">
        <v>39200</v>
      </c>
    </row>
    <row r="124" spans="2:9">
      <c r="B124" s="2" t="s">
        <v>95</v>
      </c>
      <c r="C124" s="3" t="s">
        <v>387</v>
      </c>
      <c r="D124" s="40">
        <v>192100</v>
      </c>
    </row>
    <row r="126" spans="2:9">
      <c r="B126" s="2" t="s">
        <v>99</v>
      </c>
      <c r="C126" s="3" t="s">
        <v>444</v>
      </c>
      <c r="D126" s="38">
        <v>30600</v>
      </c>
      <c r="E126" s="11">
        <v>5</v>
      </c>
      <c r="F126" s="5">
        <f>SUM(D126/E126)</f>
        <v>6120</v>
      </c>
    </row>
    <row r="127" spans="2:9">
      <c r="C127" s="3" t="s">
        <v>445</v>
      </c>
      <c r="D127" s="38">
        <v>22800</v>
      </c>
      <c r="E127" s="11">
        <v>5</v>
      </c>
      <c r="F127" s="5">
        <f>SUM(D127/E127)</f>
        <v>4560</v>
      </c>
    </row>
    <row r="128" spans="2:9">
      <c r="C128" s="3" t="s">
        <v>441</v>
      </c>
      <c r="D128" s="38">
        <v>8780</v>
      </c>
    </row>
    <row r="129" spans="2:8">
      <c r="C129" s="2" t="s">
        <v>52</v>
      </c>
      <c r="D129" s="37">
        <f>SUM(D126:D128)</f>
        <v>62180</v>
      </c>
    </row>
    <row r="131" spans="2:8">
      <c r="B131" s="2"/>
      <c r="C131" s="2" t="s">
        <v>444</v>
      </c>
    </row>
    <row r="132" spans="2:8">
      <c r="C132" s="3" t="s">
        <v>446</v>
      </c>
      <c r="D132" s="38">
        <v>25100</v>
      </c>
      <c r="E132" s="11">
        <v>4</v>
      </c>
      <c r="F132" s="5">
        <f>SUM(D132/E132)</f>
        <v>6275</v>
      </c>
      <c r="G132" s="5">
        <f>SUM(F132-F134)</f>
        <v>145</v>
      </c>
      <c r="H132" s="7">
        <f>SUM(G132/(F134/100))</f>
        <v>2.3654159869494293</v>
      </c>
    </row>
    <row r="133" spans="2:8">
      <c r="C133" s="3" t="s">
        <v>447</v>
      </c>
      <c r="D133" s="38">
        <v>5550</v>
      </c>
      <c r="E133" s="11">
        <v>1</v>
      </c>
      <c r="F133" s="5">
        <f>SUM(D133/E133)</f>
        <v>5550</v>
      </c>
      <c r="G133" s="5">
        <f>SUM(F133-F134)</f>
        <v>-580</v>
      </c>
      <c r="H133" s="7">
        <f>SUM(G133/(F134/100))</f>
        <v>-9.4616639477977174</v>
      </c>
    </row>
    <row r="134" spans="2:8">
      <c r="C134" s="2" t="s">
        <v>52</v>
      </c>
      <c r="D134" s="37">
        <f>SUM(D132:D133)</f>
        <v>30650</v>
      </c>
      <c r="E134" s="11">
        <f>SUM(E132:E133)</f>
        <v>5</v>
      </c>
      <c r="F134" s="5">
        <f>SUM(D134/E134)</f>
        <v>6130</v>
      </c>
    </row>
    <row r="136" spans="2:8">
      <c r="C136" s="2" t="s">
        <v>445</v>
      </c>
    </row>
    <row r="137" spans="2:8">
      <c r="C137" s="3" t="s">
        <v>448</v>
      </c>
      <c r="D137" s="38">
        <v>18400</v>
      </c>
      <c r="E137" s="11">
        <v>4</v>
      </c>
      <c r="F137" s="5">
        <f>SUM(D137/E137)</f>
        <v>4600</v>
      </c>
      <c r="G137" s="5">
        <f>SUM(F137-F139)</f>
        <v>42</v>
      </c>
      <c r="H137" s="7">
        <f>SUM(G137/(F139/100))</f>
        <v>0.92145677928916192</v>
      </c>
    </row>
    <row r="138" spans="2:8">
      <c r="C138" s="3" t="s">
        <v>449</v>
      </c>
      <c r="D138" s="38">
        <v>4390</v>
      </c>
      <c r="E138" s="11">
        <v>1</v>
      </c>
      <c r="F138" s="5">
        <f>SUM(D138/E138)</f>
        <v>4390</v>
      </c>
      <c r="G138" s="5">
        <f>SUM(F138-F139)</f>
        <v>-168</v>
      </c>
      <c r="H138" s="7">
        <f>SUM(G138/(F139/100))</f>
        <v>-3.6858271171566477</v>
      </c>
    </row>
    <row r="139" spans="2:8">
      <c r="C139" s="2" t="s">
        <v>52</v>
      </c>
      <c r="D139" s="37">
        <f>SUM(D137:D138)</f>
        <v>22790</v>
      </c>
      <c r="E139" s="11">
        <f>SUM(E137:E138)</f>
        <v>5</v>
      </c>
      <c r="F139" s="5">
        <f>SUM(D139/E139)</f>
        <v>4558</v>
      </c>
    </row>
    <row r="141" spans="2:8">
      <c r="B141" s="2" t="s">
        <v>105</v>
      </c>
      <c r="C141" s="3" t="s">
        <v>450</v>
      </c>
      <c r="D141" s="38">
        <v>470</v>
      </c>
      <c r="E141" s="11">
        <v>4</v>
      </c>
      <c r="F141" s="5">
        <f>SUM(D141/E141)</f>
        <v>117.5</v>
      </c>
    </row>
    <row r="142" spans="2:8">
      <c r="C142" s="3" t="s">
        <v>451</v>
      </c>
      <c r="D142" s="38">
        <v>3240</v>
      </c>
      <c r="E142" s="11">
        <v>4</v>
      </c>
      <c r="F142" s="5">
        <f>SUM(D142/E142)</f>
        <v>810</v>
      </c>
    </row>
    <row r="143" spans="2:8">
      <c r="C143" s="3" t="s">
        <v>441</v>
      </c>
      <c r="D143" s="38">
        <v>7000</v>
      </c>
    </row>
    <row r="144" spans="2:8">
      <c r="C144" s="2" t="s">
        <v>52</v>
      </c>
      <c r="D144" s="37">
        <f>SUM(D141:D143)</f>
        <v>10710</v>
      </c>
    </row>
    <row r="146" spans="2:8">
      <c r="C146" s="2" t="s">
        <v>450</v>
      </c>
    </row>
    <row r="147" spans="2:8">
      <c r="C147" s="3" t="s">
        <v>452</v>
      </c>
      <c r="D147" s="38">
        <v>90</v>
      </c>
      <c r="E147" s="11">
        <v>1</v>
      </c>
      <c r="F147" s="5">
        <f>SUM(D147/E147)</f>
        <v>90</v>
      </c>
      <c r="G147" s="5">
        <f>SUM(F147-F149)</f>
        <v>-27.5</v>
      </c>
      <c r="H147" s="10">
        <f>SUM(G147/(F149/100))</f>
        <v>-23.404255319148934</v>
      </c>
    </row>
    <row r="148" spans="2:8">
      <c r="C148" s="3" t="s">
        <v>453</v>
      </c>
      <c r="D148" s="38">
        <v>380</v>
      </c>
      <c r="E148" s="11">
        <v>3</v>
      </c>
      <c r="F148" s="5">
        <f>SUM(D148/E148)</f>
        <v>126.66666666666667</v>
      </c>
      <c r="G148" s="5">
        <f>SUM(F148-F149)</f>
        <v>9.1666666666666714</v>
      </c>
      <c r="H148" s="7">
        <f>SUM(G148/(F149/100))</f>
        <v>7.8014184397163158</v>
      </c>
    </row>
    <row r="149" spans="2:8">
      <c r="C149" s="2" t="s">
        <v>52</v>
      </c>
      <c r="D149" s="37">
        <f>SUM(D147:D148)</f>
        <v>470</v>
      </c>
      <c r="E149" s="11">
        <f>SUM(E147:E148)</f>
        <v>4</v>
      </c>
      <c r="F149" s="5">
        <f>SUM(D149/E149)</f>
        <v>117.5</v>
      </c>
    </row>
    <row r="151" spans="2:8">
      <c r="B151" s="2" t="s">
        <v>112</v>
      </c>
      <c r="C151" s="3" t="s">
        <v>454</v>
      </c>
      <c r="D151" s="38">
        <v>2660</v>
      </c>
      <c r="E151" s="11">
        <v>4</v>
      </c>
      <c r="F151" s="5">
        <f>SUM(D151/E151)</f>
        <v>665</v>
      </c>
    </row>
    <row r="152" spans="2:8">
      <c r="C152" s="3" t="s">
        <v>441</v>
      </c>
      <c r="D152" s="38">
        <v>23300</v>
      </c>
    </row>
    <row r="153" spans="2:8">
      <c r="C153" s="2" t="s">
        <v>52</v>
      </c>
      <c r="D153" s="37">
        <f>SUM(D151:D152)</f>
        <v>25960</v>
      </c>
    </row>
    <row r="155" spans="2:8">
      <c r="B155" s="2" t="s">
        <v>116</v>
      </c>
      <c r="C155" s="3" t="s">
        <v>387</v>
      </c>
      <c r="D155" s="39">
        <v>9950</v>
      </c>
    </row>
    <row r="157" spans="2:8">
      <c r="B157" s="2" t="s">
        <v>119</v>
      </c>
      <c r="C157" s="3" t="s">
        <v>387</v>
      </c>
      <c r="D157" s="39">
        <v>42700</v>
      </c>
    </row>
    <row r="159" spans="2:8">
      <c r="B159" s="2" t="s">
        <v>125</v>
      </c>
      <c r="C159" s="3" t="s">
        <v>455</v>
      </c>
      <c r="D159" s="38">
        <v>11750</v>
      </c>
      <c r="E159" s="11">
        <v>4</v>
      </c>
      <c r="F159" s="5">
        <f>SUM(D159/E159)</f>
        <v>2937.5</v>
      </c>
      <c r="H159" s="25"/>
    </row>
    <row r="160" spans="2:8">
      <c r="B160" s="2"/>
      <c r="C160" s="3" t="s">
        <v>456</v>
      </c>
      <c r="D160" s="38">
        <v>21900</v>
      </c>
      <c r="E160" s="11">
        <v>6</v>
      </c>
      <c r="F160" s="5">
        <f>SUM(D160/E160)</f>
        <v>3650</v>
      </c>
      <c r="H160" s="25"/>
    </row>
    <row r="161" spans="3:8">
      <c r="C161" s="3" t="s">
        <v>457</v>
      </c>
      <c r="D161" s="38">
        <v>20300</v>
      </c>
      <c r="E161" s="11">
        <v>5</v>
      </c>
      <c r="F161" s="5">
        <f>SUM(D161/E161)</f>
        <v>4060</v>
      </c>
      <c r="H161" s="25"/>
    </row>
    <row r="162" spans="3:8">
      <c r="C162" s="3" t="s">
        <v>458</v>
      </c>
      <c r="D162" s="38">
        <v>1960</v>
      </c>
      <c r="E162" s="11">
        <v>4</v>
      </c>
      <c r="F162" s="5">
        <f>SUM(D162/E162)</f>
        <v>490</v>
      </c>
      <c r="H162" s="25"/>
    </row>
    <row r="163" spans="3:8">
      <c r="C163" s="3" t="s">
        <v>459</v>
      </c>
      <c r="D163" s="38">
        <v>3850</v>
      </c>
      <c r="E163" s="11">
        <v>4</v>
      </c>
      <c r="F163" s="5">
        <f>SUM(D163/E163)</f>
        <v>962.5</v>
      </c>
      <c r="H163" s="25"/>
    </row>
    <row r="164" spans="3:8">
      <c r="C164" s="3" t="s">
        <v>441</v>
      </c>
      <c r="D164" s="38">
        <v>320</v>
      </c>
    </row>
    <row r="165" spans="3:8">
      <c r="C165" s="2" t="s">
        <v>52</v>
      </c>
      <c r="D165" s="37">
        <f>SUM(D159:D164)</f>
        <v>60080</v>
      </c>
    </row>
    <row r="166" spans="3:8">
      <c r="C166" s="2"/>
      <c r="D166" s="37"/>
    </row>
    <row r="167" spans="3:8">
      <c r="C167" s="2" t="s">
        <v>456</v>
      </c>
    </row>
    <row r="168" spans="3:8">
      <c r="C168" s="3" t="s">
        <v>460</v>
      </c>
      <c r="D168" s="38">
        <v>8240</v>
      </c>
      <c r="E168" s="11">
        <v>2</v>
      </c>
      <c r="F168" s="5">
        <f>SUM(D168/E168)</f>
        <v>4120</v>
      </c>
      <c r="G168" s="5">
        <f>SUM(F168-F171)</f>
        <v>468.33333333333348</v>
      </c>
      <c r="H168" s="10">
        <f>SUM(G168/(F171/100))</f>
        <v>12.825193975353724</v>
      </c>
    </row>
    <row r="169" spans="3:8">
      <c r="C169" s="3" t="s">
        <v>461</v>
      </c>
      <c r="D169" s="38">
        <v>6770</v>
      </c>
      <c r="E169" s="11">
        <v>2</v>
      </c>
      <c r="F169" s="5">
        <f>SUM(D169/E169)</f>
        <v>3385</v>
      </c>
      <c r="G169" s="5">
        <f>SUM(F169-F171)</f>
        <v>-266.66666666666652</v>
      </c>
      <c r="H169" s="7">
        <f>SUM(G169/(F171/100))</f>
        <v>-7.3026015518028258</v>
      </c>
    </row>
    <row r="170" spans="3:8">
      <c r="C170" s="3" t="s">
        <v>462</v>
      </c>
      <c r="D170" s="38">
        <v>6900</v>
      </c>
      <c r="E170" s="11">
        <v>2</v>
      </c>
      <c r="F170" s="5">
        <f>SUM(D170/E170)</f>
        <v>3450</v>
      </c>
      <c r="G170" s="5">
        <f>SUM(F170-F171)</f>
        <v>-201.66666666666652</v>
      </c>
      <c r="H170" s="7">
        <f>SUM(G170/(F171/100))</f>
        <v>-5.5225924235508863</v>
      </c>
    </row>
    <row r="171" spans="3:8">
      <c r="C171" s="2" t="s">
        <v>52</v>
      </c>
      <c r="D171" s="37">
        <f>SUM(D168:D170)</f>
        <v>21910</v>
      </c>
      <c r="E171" s="11">
        <f>SUM(E168:E170)</f>
        <v>6</v>
      </c>
      <c r="F171" s="5">
        <f>SUM(D171/E171)</f>
        <v>3651.6666666666665</v>
      </c>
    </row>
    <row r="172" spans="3:8">
      <c r="C172" s="2"/>
      <c r="D172" s="37"/>
    </row>
    <row r="173" spans="3:8">
      <c r="C173" s="2" t="s">
        <v>457</v>
      </c>
    </row>
    <row r="174" spans="3:8">
      <c r="C174" s="3" t="s">
        <v>463</v>
      </c>
      <c r="D174" s="38">
        <v>13150</v>
      </c>
      <c r="E174" s="11">
        <v>3</v>
      </c>
      <c r="F174" s="5">
        <f>SUM(D174/E174)</f>
        <v>4383.333333333333</v>
      </c>
      <c r="G174" s="5">
        <f>SUM(F174-F176)</f>
        <v>315.33333333333303</v>
      </c>
      <c r="H174" s="7">
        <f>SUM(G174/(F176/100))</f>
        <v>7.7515568666011072</v>
      </c>
    </row>
    <row r="175" spans="3:8">
      <c r="C175" s="3" t="s">
        <v>464</v>
      </c>
      <c r="D175" s="38">
        <v>7190</v>
      </c>
      <c r="E175" s="11">
        <v>2</v>
      </c>
      <c r="F175" s="5">
        <f>SUM(D175/E175)</f>
        <v>3595</v>
      </c>
      <c r="G175" s="5">
        <f>SUM(F175-F176)</f>
        <v>-473</v>
      </c>
      <c r="H175" s="10">
        <f>SUM(G175/(F176/100))</f>
        <v>-11.627335299901672</v>
      </c>
    </row>
    <row r="176" spans="3:8">
      <c r="C176" s="2" t="s">
        <v>52</v>
      </c>
      <c r="D176" s="37">
        <f>SUM(D174:D175)</f>
        <v>20340</v>
      </c>
      <c r="E176" s="11">
        <f>SUM(E174:E175)</f>
        <v>5</v>
      </c>
      <c r="F176" s="5">
        <f>SUM(D176/E176)</f>
        <v>4068</v>
      </c>
    </row>
    <row r="177" spans="2:8">
      <c r="C177" s="2"/>
      <c r="D177" s="37"/>
    </row>
    <row r="178" spans="2:8">
      <c r="B178" s="2" t="s">
        <v>130</v>
      </c>
      <c r="C178" s="3" t="s">
        <v>387</v>
      </c>
      <c r="D178" s="39">
        <v>161000</v>
      </c>
    </row>
    <row r="180" spans="2:8">
      <c r="B180" s="2" t="s">
        <v>140</v>
      </c>
      <c r="C180" s="3" t="s">
        <v>465</v>
      </c>
      <c r="D180" s="38">
        <v>4410</v>
      </c>
      <c r="E180" s="11">
        <v>4</v>
      </c>
      <c r="F180" s="5">
        <f>SUM(D180/E180)</f>
        <v>1102.5</v>
      </c>
    </row>
    <row r="181" spans="2:8">
      <c r="C181" s="3" t="s">
        <v>466</v>
      </c>
      <c r="D181" s="38">
        <v>9060</v>
      </c>
      <c r="E181" s="11">
        <v>4</v>
      </c>
      <c r="F181" s="5">
        <f>SUM(D181/E181)</f>
        <v>2265</v>
      </c>
    </row>
    <row r="182" spans="2:8">
      <c r="C182" s="3" t="s">
        <v>441</v>
      </c>
      <c r="D182" s="38">
        <v>64500</v>
      </c>
    </row>
    <row r="183" spans="2:8">
      <c r="C183" s="2" t="s">
        <v>52</v>
      </c>
      <c r="D183" s="37">
        <f>SUM(D180:D182)</f>
        <v>77970</v>
      </c>
    </row>
    <row r="185" spans="2:8">
      <c r="B185" s="2" t="s">
        <v>144</v>
      </c>
      <c r="C185" s="3" t="s">
        <v>467</v>
      </c>
      <c r="D185" s="38">
        <v>10250</v>
      </c>
      <c r="E185" s="11">
        <v>6</v>
      </c>
      <c r="F185" s="5">
        <f>SUM(D185/E185)</f>
        <v>1708.3333333333333</v>
      </c>
    </row>
    <row r="186" spans="2:8">
      <c r="C186" s="3" t="s">
        <v>468</v>
      </c>
      <c r="D186" s="38">
        <v>4710</v>
      </c>
      <c r="E186" s="11">
        <v>6</v>
      </c>
      <c r="F186" s="5">
        <f>SUM(D186/E186)</f>
        <v>785</v>
      </c>
    </row>
    <row r="187" spans="2:8">
      <c r="C187" s="3" t="s">
        <v>469</v>
      </c>
      <c r="D187" s="38">
        <v>3530</v>
      </c>
      <c r="E187" s="11">
        <v>6</v>
      </c>
      <c r="F187" s="5">
        <f>SUM(D187/E187)</f>
        <v>588.33333333333337</v>
      </c>
    </row>
    <row r="188" spans="2:8">
      <c r="C188" s="3" t="s">
        <v>470</v>
      </c>
      <c r="D188" s="38">
        <v>19900</v>
      </c>
      <c r="E188" s="11">
        <v>6</v>
      </c>
      <c r="F188" s="5">
        <f>SUM(D188/E188)</f>
        <v>3316.6666666666665</v>
      </c>
    </row>
    <row r="189" spans="2:8">
      <c r="C189" s="2" t="s">
        <v>52</v>
      </c>
      <c r="D189" s="37">
        <f>SUM(D185:D188)</f>
        <v>38390</v>
      </c>
    </row>
    <row r="191" spans="2:8">
      <c r="C191" s="2" t="s">
        <v>469</v>
      </c>
    </row>
    <row r="192" spans="2:8">
      <c r="C192" s="3" t="s">
        <v>471</v>
      </c>
      <c r="D192" s="38">
        <v>1100</v>
      </c>
      <c r="E192" s="11">
        <v>2</v>
      </c>
      <c r="F192" s="5">
        <f>SUM(D192/E192)</f>
        <v>550</v>
      </c>
      <c r="G192" s="5">
        <f>SUM(F192-F195)</f>
        <v>-38.333333333333371</v>
      </c>
      <c r="H192" s="7">
        <f>SUM(G192/(F195/100))</f>
        <v>-6.5155807365439156</v>
      </c>
    </row>
    <row r="193" spans="2:8">
      <c r="C193" s="3" t="s">
        <v>472</v>
      </c>
      <c r="D193" s="38">
        <v>1840</v>
      </c>
      <c r="E193" s="11">
        <v>3</v>
      </c>
      <c r="F193" s="5">
        <f>SUM(D193/E193)</f>
        <v>613.33333333333337</v>
      </c>
      <c r="G193" s="5">
        <f>SUM(F193-F195)</f>
        <v>25</v>
      </c>
      <c r="H193" s="7">
        <f>SUM(G193/(F195/100))</f>
        <v>4.2492917847025495</v>
      </c>
    </row>
    <row r="194" spans="2:8">
      <c r="C194" s="3" t="s">
        <v>473</v>
      </c>
      <c r="D194" s="38">
        <v>590</v>
      </c>
      <c r="E194" s="11">
        <v>1</v>
      </c>
      <c r="F194" s="5">
        <f>SUM(D194/E194)</f>
        <v>590</v>
      </c>
      <c r="G194" s="5">
        <f>SUM(F194-F195)</f>
        <v>1.6666666666666288</v>
      </c>
      <c r="H194" s="7">
        <f>SUM(G194/(F195/100))</f>
        <v>0.28328611898016354</v>
      </c>
    </row>
    <row r="195" spans="2:8">
      <c r="C195" s="2" t="s">
        <v>52</v>
      </c>
      <c r="D195" s="37">
        <f>SUM(D192:D194)</f>
        <v>3530</v>
      </c>
      <c r="E195" s="11">
        <f>SUM(E192:E194)</f>
        <v>6</v>
      </c>
      <c r="F195" s="5">
        <f>SUM(D195/E195)</f>
        <v>588.33333333333337</v>
      </c>
    </row>
    <row r="197" spans="2:8">
      <c r="B197" s="2" t="s">
        <v>151</v>
      </c>
      <c r="C197" s="3" t="s">
        <v>387</v>
      </c>
      <c r="D197" s="39">
        <v>7680</v>
      </c>
    </row>
    <row r="199" spans="2:8">
      <c r="B199" s="2" t="s">
        <v>474</v>
      </c>
      <c r="C199" s="3" t="s">
        <v>475</v>
      </c>
      <c r="D199" s="38">
        <v>1950</v>
      </c>
      <c r="E199" s="11">
        <v>4</v>
      </c>
      <c r="F199" s="5">
        <f>SUM(D199/E199)</f>
        <v>487.5</v>
      </c>
    </row>
    <row r="200" spans="2:8">
      <c r="C200" s="3" t="s">
        <v>441</v>
      </c>
      <c r="D200" s="38">
        <v>8340</v>
      </c>
    </row>
    <row r="201" spans="2:8">
      <c r="C201" s="2" t="s">
        <v>52</v>
      </c>
      <c r="D201" s="37">
        <f>SUM(D199:D200)</f>
        <v>10290</v>
      </c>
    </row>
    <row r="203" spans="2:8">
      <c r="B203" s="2" t="s">
        <v>161</v>
      </c>
      <c r="C203" s="3" t="s">
        <v>387</v>
      </c>
      <c r="D203" s="39">
        <v>52700</v>
      </c>
    </row>
    <row r="205" spans="2:8">
      <c r="B205" s="2" t="s">
        <v>164</v>
      </c>
      <c r="C205" s="3" t="s">
        <v>387</v>
      </c>
      <c r="D205" s="39">
        <v>8940</v>
      </c>
    </row>
    <row r="207" spans="2:8">
      <c r="B207" s="2" t="s">
        <v>167</v>
      </c>
      <c r="C207" s="3" t="s">
        <v>476</v>
      </c>
      <c r="D207" s="38">
        <v>12700</v>
      </c>
      <c r="E207" s="11">
        <v>4</v>
      </c>
      <c r="F207" s="5">
        <f>SUM(D207/E207)</f>
        <v>3175</v>
      </c>
    </row>
    <row r="208" spans="2:8">
      <c r="C208" s="3" t="s">
        <v>441</v>
      </c>
      <c r="D208" s="38">
        <v>75600</v>
      </c>
    </row>
    <row r="209" spans="2:9">
      <c r="C209" s="2" t="s">
        <v>52</v>
      </c>
      <c r="D209" s="37">
        <f>SUM(D207:D208)</f>
        <v>88300</v>
      </c>
    </row>
    <row r="211" spans="2:9">
      <c r="C211" s="2" t="s">
        <v>476</v>
      </c>
    </row>
    <row r="212" spans="2:9">
      <c r="C212" s="3" t="s">
        <v>477</v>
      </c>
      <c r="D212" s="38">
        <v>3100</v>
      </c>
      <c r="E212" s="11">
        <v>1</v>
      </c>
      <c r="F212" s="5">
        <f>SUM(D212/E212)</f>
        <v>3100</v>
      </c>
      <c r="G212" s="5">
        <f>SUM(F212-F216)</f>
        <v>-80</v>
      </c>
      <c r="H212" s="7">
        <f>SUM(G212/(F216/100))</f>
        <v>-2.5157232704402515</v>
      </c>
    </row>
    <row r="213" spans="2:9">
      <c r="C213" s="3" t="s">
        <v>478</v>
      </c>
      <c r="D213" s="38">
        <v>2900</v>
      </c>
      <c r="E213" s="11">
        <v>1</v>
      </c>
      <c r="F213" s="5">
        <f>SUM(D213/E213)</f>
        <v>2900</v>
      </c>
      <c r="G213" s="5">
        <f>SUM(F213-F216)</f>
        <v>-280</v>
      </c>
      <c r="H213" s="7">
        <f>SUM(G213/(F216/100))</f>
        <v>-8.8050314465408803</v>
      </c>
    </row>
    <row r="214" spans="2:9">
      <c r="C214" s="3" t="s">
        <v>479</v>
      </c>
      <c r="D214" s="38">
        <v>3080</v>
      </c>
      <c r="E214" s="11">
        <v>1</v>
      </c>
      <c r="F214" s="5">
        <f>SUM(D214/E214)</f>
        <v>3080</v>
      </c>
      <c r="G214" s="5">
        <f>SUM(F214-F216)</f>
        <v>-100</v>
      </c>
      <c r="H214" s="7">
        <f>SUM(G214/(F216/100))</f>
        <v>-3.1446540880503142</v>
      </c>
    </row>
    <row r="215" spans="2:9">
      <c r="C215" s="3" t="s">
        <v>480</v>
      </c>
      <c r="D215" s="38">
        <v>3640</v>
      </c>
      <c r="E215" s="11">
        <v>1</v>
      </c>
      <c r="F215" s="5">
        <f>SUM(D215/E215)</f>
        <v>3640</v>
      </c>
      <c r="G215" s="5">
        <f>SUM(F215-F216)</f>
        <v>460</v>
      </c>
      <c r="H215" s="10">
        <f>SUM(G215/(F216/100))</f>
        <v>14.465408805031446</v>
      </c>
    </row>
    <row r="216" spans="2:9">
      <c r="C216" s="2" t="s">
        <v>52</v>
      </c>
      <c r="D216" s="37">
        <f>SUM(D212:D215)</f>
        <v>12720</v>
      </c>
      <c r="E216" s="11">
        <f>SUM(E212:E215)</f>
        <v>4</v>
      </c>
      <c r="F216" s="5">
        <f>SUM(D216/E216)</f>
        <v>3180</v>
      </c>
    </row>
    <row r="218" spans="2:9">
      <c r="B218" s="2" t="s">
        <v>174</v>
      </c>
      <c r="C218" s="3" t="s">
        <v>387</v>
      </c>
      <c r="D218" s="39">
        <v>66400</v>
      </c>
    </row>
    <row r="220" spans="2:9">
      <c r="B220" s="2" t="s">
        <v>179</v>
      </c>
      <c r="C220" s="3" t="s">
        <v>387</v>
      </c>
      <c r="D220" s="39">
        <v>15950</v>
      </c>
    </row>
    <row r="222" spans="2:9">
      <c r="B222" s="2" t="s">
        <v>183</v>
      </c>
      <c r="C222" s="3" t="s">
        <v>481</v>
      </c>
      <c r="D222" s="38">
        <v>6010</v>
      </c>
      <c r="E222" s="11">
        <v>4</v>
      </c>
      <c r="F222" s="5">
        <f>SUM(D222/E222)</f>
        <v>1502.5</v>
      </c>
    </row>
    <row r="223" spans="2:9">
      <c r="C223" s="3" t="s">
        <v>482</v>
      </c>
      <c r="D223" s="38">
        <v>9450</v>
      </c>
      <c r="E223" s="11">
        <v>4</v>
      </c>
      <c r="F223" s="5">
        <f>SUM(D223/E223)</f>
        <v>2362.5</v>
      </c>
    </row>
    <row r="224" spans="2:9">
      <c r="C224" s="3" t="s">
        <v>483</v>
      </c>
      <c r="D224" s="38">
        <v>3140</v>
      </c>
      <c r="E224" s="11">
        <v>4</v>
      </c>
      <c r="F224" s="5">
        <f>SUM(D224/E224)</f>
        <v>785</v>
      </c>
      <c r="H224" s="25"/>
      <c r="I224" s="11"/>
    </row>
    <row r="225" spans="2:9">
      <c r="C225" s="3" t="s">
        <v>484</v>
      </c>
      <c r="D225" s="38">
        <v>11300</v>
      </c>
      <c r="E225" s="11">
        <v>4</v>
      </c>
      <c r="F225" s="5">
        <f>SUM(D225/E225)</f>
        <v>2825</v>
      </c>
      <c r="H225" s="25"/>
      <c r="I225" s="11"/>
    </row>
    <row r="226" spans="2:9">
      <c r="C226" s="3" t="s">
        <v>485</v>
      </c>
      <c r="D226" s="38">
        <v>9040</v>
      </c>
      <c r="E226" s="11">
        <v>4</v>
      </c>
      <c r="F226" s="5">
        <f>SUM(D226/E226)</f>
        <v>2260</v>
      </c>
      <c r="H226" s="25"/>
      <c r="I226" s="11"/>
    </row>
    <row r="227" spans="2:9">
      <c r="C227" s="3" t="s">
        <v>441</v>
      </c>
      <c r="D227" s="38">
        <v>51200</v>
      </c>
    </row>
    <row r="228" spans="2:9">
      <c r="C228" s="2" t="s">
        <v>52</v>
      </c>
      <c r="D228" s="37">
        <f>SUM(D222:D227)</f>
        <v>90140</v>
      </c>
    </row>
    <row r="230" spans="2:9">
      <c r="B230" s="2" t="s">
        <v>188</v>
      </c>
      <c r="C230" s="3" t="s">
        <v>387</v>
      </c>
      <c r="D230" s="39">
        <v>10500</v>
      </c>
    </row>
    <row r="232" spans="2:9">
      <c r="B232" s="2" t="s">
        <v>192</v>
      </c>
      <c r="C232" s="3" t="s">
        <v>486</v>
      </c>
      <c r="D232" s="38">
        <v>6540</v>
      </c>
      <c r="E232" s="11">
        <v>4</v>
      </c>
      <c r="F232" s="5">
        <f>SUM(D232/E232)</f>
        <v>1635</v>
      </c>
    </row>
    <row r="233" spans="2:9">
      <c r="C233" s="3" t="s">
        <v>487</v>
      </c>
      <c r="D233" s="38">
        <v>4870</v>
      </c>
      <c r="E233" s="11">
        <v>4</v>
      </c>
      <c r="F233" s="5">
        <f>SUM(D233/E233)</f>
        <v>1217.5</v>
      </c>
    </row>
    <row r="234" spans="2:9">
      <c r="C234" s="3" t="s">
        <v>488</v>
      </c>
      <c r="D234" s="38">
        <v>14350</v>
      </c>
      <c r="E234" s="11">
        <v>4</v>
      </c>
      <c r="F234" s="5">
        <f>SUM(D234/E234)</f>
        <v>3587.5</v>
      </c>
    </row>
    <row r="235" spans="2:9">
      <c r="C235" s="3" t="s">
        <v>489</v>
      </c>
      <c r="D235" s="38">
        <v>4070</v>
      </c>
      <c r="E235" s="11">
        <v>4</v>
      </c>
      <c r="F235" s="5">
        <f>SUM(D235/E235)</f>
        <v>1017.5</v>
      </c>
    </row>
    <row r="236" spans="2:9">
      <c r="C236" s="2" t="s">
        <v>52</v>
      </c>
      <c r="D236" s="37">
        <f>SUM(D232:D235)</f>
        <v>29830</v>
      </c>
    </row>
    <row r="238" spans="2:9">
      <c r="B238" s="2" t="s">
        <v>199</v>
      </c>
      <c r="C238" s="3" t="s">
        <v>490</v>
      </c>
      <c r="D238" s="38">
        <v>1200</v>
      </c>
      <c r="E238" s="11">
        <v>5</v>
      </c>
      <c r="F238" s="5">
        <f>SUM(D238/E238)</f>
        <v>240</v>
      </c>
      <c r="H238" s="25"/>
    </row>
    <row r="239" spans="2:9">
      <c r="B239" s="2"/>
      <c r="C239" s="3" t="s">
        <v>491</v>
      </c>
      <c r="D239" s="38">
        <v>4840</v>
      </c>
      <c r="E239" s="11">
        <v>5</v>
      </c>
      <c r="F239" s="5">
        <f>SUM(D239/E239)</f>
        <v>968</v>
      </c>
      <c r="H239" s="25"/>
    </row>
    <row r="240" spans="2:9">
      <c r="C240" s="3" t="s">
        <v>492</v>
      </c>
      <c r="D240" s="38">
        <v>7400</v>
      </c>
      <c r="E240" s="11">
        <v>5</v>
      </c>
      <c r="F240" s="5">
        <f>SUM(D240/E240)</f>
        <v>1480</v>
      </c>
      <c r="H240" s="25"/>
    </row>
    <row r="241" spans="2:8">
      <c r="C241" s="2" t="s">
        <v>52</v>
      </c>
      <c r="D241" s="37">
        <f>SUM(D238:D240)</f>
        <v>13440</v>
      </c>
    </row>
    <row r="243" spans="2:8">
      <c r="B243" s="2" t="s">
        <v>202</v>
      </c>
      <c r="C243" s="3" t="s">
        <v>493</v>
      </c>
      <c r="D243" s="38">
        <v>6410</v>
      </c>
      <c r="E243" s="11">
        <v>7</v>
      </c>
      <c r="F243" s="5">
        <f>SUM(D243/E243)</f>
        <v>915.71428571428567</v>
      </c>
    </row>
    <row r="244" spans="2:8">
      <c r="C244" s="3" t="s">
        <v>441</v>
      </c>
      <c r="D244" s="38">
        <v>42800</v>
      </c>
    </row>
    <row r="245" spans="2:8">
      <c r="C245" s="2" t="s">
        <v>52</v>
      </c>
      <c r="D245" s="37">
        <f>SUM(D243:D244)</f>
        <v>49210</v>
      </c>
    </row>
    <row r="247" spans="2:8">
      <c r="C247" s="2" t="s">
        <v>494</v>
      </c>
    </row>
    <row r="248" spans="2:8">
      <c r="C248" s="3" t="s">
        <v>495</v>
      </c>
      <c r="D248" s="38">
        <v>1410</v>
      </c>
      <c r="E248" s="11">
        <v>2</v>
      </c>
      <c r="F248" s="5">
        <f>SUM(D248/E248)</f>
        <v>705</v>
      </c>
      <c r="G248" s="5">
        <f>SUM(F248-F251)</f>
        <v>-212.14285714285711</v>
      </c>
      <c r="H248" s="10">
        <f>SUM(G248/(F251/100))</f>
        <v>-23.130841121495326</v>
      </c>
    </row>
    <row r="249" spans="2:8">
      <c r="C249" s="3" t="s">
        <v>496</v>
      </c>
      <c r="D249" s="38">
        <v>2990</v>
      </c>
      <c r="E249" s="11">
        <v>3</v>
      </c>
      <c r="F249" s="5">
        <f>SUM(D249/E249)</f>
        <v>996.66666666666663</v>
      </c>
      <c r="G249" s="5">
        <f>SUM(F249-F251)</f>
        <v>79.523809523809518</v>
      </c>
      <c r="H249" s="7">
        <f>SUM(G249/(F251/100))</f>
        <v>8.670820353063343</v>
      </c>
    </row>
    <row r="250" spans="2:8">
      <c r="C250" s="3" t="s">
        <v>497</v>
      </c>
      <c r="D250" s="38">
        <v>2020</v>
      </c>
      <c r="E250" s="11">
        <v>2</v>
      </c>
      <c r="F250" s="5">
        <f>SUM(D250/E250)</f>
        <v>1010</v>
      </c>
      <c r="G250" s="5">
        <f>SUM(F250-F251)</f>
        <v>92.85714285714289</v>
      </c>
      <c r="H250" s="10">
        <f>SUM(G250/(F251/100))</f>
        <v>10.124610591900316</v>
      </c>
    </row>
    <row r="251" spans="2:8">
      <c r="C251" s="2" t="s">
        <v>52</v>
      </c>
      <c r="D251" s="37">
        <f>SUM(D248:D250)</f>
        <v>6420</v>
      </c>
      <c r="E251" s="11">
        <f>SUM(E247:E250)</f>
        <v>7</v>
      </c>
      <c r="F251" s="5">
        <f>SUM(D251/E251)</f>
        <v>917.14285714285711</v>
      </c>
    </row>
    <row r="253" spans="2:8">
      <c r="B253" s="2" t="s">
        <v>205</v>
      </c>
      <c r="C253" s="3" t="s">
        <v>498</v>
      </c>
      <c r="D253" s="38">
        <v>360</v>
      </c>
      <c r="E253" s="11">
        <v>4</v>
      </c>
      <c r="F253" s="5">
        <f>SUM(D253/E253)</f>
        <v>90</v>
      </c>
    </row>
    <row r="254" spans="2:8">
      <c r="C254" s="3" t="s">
        <v>499</v>
      </c>
      <c r="D254" s="38">
        <v>3610</v>
      </c>
      <c r="E254" s="11">
        <v>4</v>
      </c>
      <c r="F254" s="5">
        <f>SUM(D254/E254)</f>
        <v>902.5</v>
      </c>
    </row>
    <row r="255" spans="2:8">
      <c r="C255" s="3" t="s">
        <v>441</v>
      </c>
      <c r="D255" s="38">
        <v>12050</v>
      </c>
    </row>
    <row r="256" spans="2:8">
      <c r="C256" s="2" t="s">
        <v>52</v>
      </c>
      <c r="D256" s="37">
        <f>SUM(D253:D255)</f>
        <v>16020</v>
      </c>
    </row>
    <row r="258" spans="2:6">
      <c r="B258" s="2" t="s">
        <v>211</v>
      </c>
      <c r="C258" s="3" t="s">
        <v>387</v>
      </c>
      <c r="D258" s="39">
        <v>34000</v>
      </c>
    </row>
    <row r="260" spans="2:6">
      <c r="B260" s="2" t="s">
        <v>215</v>
      </c>
      <c r="C260" s="3" t="s">
        <v>387</v>
      </c>
      <c r="D260" s="39">
        <v>90500</v>
      </c>
    </row>
    <row r="262" spans="2:6">
      <c r="B262" s="2" t="s">
        <v>218</v>
      </c>
      <c r="C262" s="3" t="s">
        <v>500</v>
      </c>
      <c r="D262" s="38">
        <v>10200</v>
      </c>
      <c r="E262" s="11">
        <v>4</v>
      </c>
      <c r="F262" s="5">
        <f>SUM(D262/E262)</f>
        <v>2550</v>
      </c>
    </row>
    <row r="263" spans="2:6">
      <c r="C263" s="3" t="s">
        <v>501</v>
      </c>
      <c r="D263" s="38">
        <v>1620</v>
      </c>
      <c r="E263" s="11">
        <v>4</v>
      </c>
      <c r="F263" s="5">
        <f>SUM(D263/E263)</f>
        <v>405</v>
      </c>
    </row>
    <row r="264" spans="2:6">
      <c r="C264" s="3" t="s">
        <v>441</v>
      </c>
      <c r="D264" s="38">
        <v>7110</v>
      </c>
    </row>
    <row r="265" spans="2:6">
      <c r="C265" s="2" t="s">
        <v>52</v>
      </c>
      <c r="D265" s="37">
        <f>SUM(D262:D264)</f>
        <v>18930</v>
      </c>
    </row>
    <row r="267" spans="2:6">
      <c r="B267" s="2" t="s">
        <v>222</v>
      </c>
      <c r="C267" s="3" t="s">
        <v>502</v>
      </c>
      <c r="D267" s="38">
        <v>6040</v>
      </c>
      <c r="E267" s="11">
        <v>5</v>
      </c>
      <c r="F267" s="5">
        <f>SUM(D267/E267)</f>
        <v>1208</v>
      </c>
    </row>
    <row r="268" spans="2:6">
      <c r="C268" s="3" t="s">
        <v>441</v>
      </c>
      <c r="D268" s="38">
        <v>32400</v>
      </c>
    </row>
    <row r="269" spans="2:6">
      <c r="C269" s="2" t="s">
        <v>52</v>
      </c>
      <c r="D269" s="37">
        <f>SUM(D267:D268)</f>
        <v>38440</v>
      </c>
    </row>
    <row r="271" spans="2:6">
      <c r="B271" s="2" t="s">
        <v>228</v>
      </c>
      <c r="C271" s="3" t="s">
        <v>503</v>
      </c>
      <c r="D271" s="38">
        <v>9450</v>
      </c>
      <c r="E271" s="11">
        <v>4</v>
      </c>
      <c r="F271" s="5">
        <f>SUM(D271/E271)</f>
        <v>2362.5</v>
      </c>
    </row>
    <row r="272" spans="2:6">
      <c r="C272" s="3" t="s">
        <v>504</v>
      </c>
      <c r="D272" s="38">
        <v>16100</v>
      </c>
      <c r="E272" s="11">
        <v>4</v>
      </c>
      <c r="F272" s="5">
        <f>SUM(D272/E272)</f>
        <v>4025</v>
      </c>
    </row>
    <row r="273" spans="2:8">
      <c r="C273" s="3" t="s">
        <v>505</v>
      </c>
      <c r="D273" s="38">
        <v>22500</v>
      </c>
      <c r="E273" s="11">
        <v>4</v>
      </c>
      <c r="F273" s="5">
        <f>SUM(D273/E273)</f>
        <v>5625</v>
      </c>
    </row>
    <row r="274" spans="2:8">
      <c r="C274" s="3" t="s">
        <v>506</v>
      </c>
      <c r="D274" s="38">
        <v>1920</v>
      </c>
      <c r="E274" s="11">
        <v>4</v>
      </c>
      <c r="F274" s="5">
        <f>SUM(D274/E274)</f>
        <v>480</v>
      </c>
      <c r="H274" s="25"/>
    </row>
    <row r="275" spans="2:8">
      <c r="C275" s="3" t="s">
        <v>507</v>
      </c>
      <c r="D275" s="38">
        <v>8040</v>
      </c>
      <c r="E275" s="11">
        <v>4</v>
      </c>
      <c r="F275" s="5">
        <f>SUM(D275/E275)</f>
        <v>2010</v>
      </c>
      <c r="H275" s="25"/>
    </row>
    <row r="276" spans="2:8">
      <c r="C276" s="2" t="s">
        <v>52</v>
      </c>
      <c r="D276" s="37">
        <f>SUM(D271:D275)</f>
        <v>58010</v>
      </c>
    </row>
    <row r="278" spans="2:8">
      <c r="B278" s="2" t="s">
        <v>234</v>
      </c>
      <c r="C278" s="3" t="s">
        <v>387</v>
      </c>
      <c r="D278" s="40">
        <v>61500</v>
      </c>
    </row>
    <row r="280" spans="2:8">
      <c r="B280" s="2" t="s">
        <v>238</v>
      </c>
      <c r="C280" s="3" t="s">
        <v>387</v>
      </c>
      <c r="D280" s="40">
        <v>47400</v>
      </c>
    </row>
    <row r="282" spans="2:8">
      <c r="B282" s="2" t="s">
        <v>239</v>
      </c>
      <c r="C282" s="3" t="s">
        <v>508</v>
      </c>
      <c r="D282" s="38">
        <v>21200</v>
      </c>
      <c r="E282" s="11">
        <v>5</v>
      </c>
      <c r="F282" s="5">
        <f>SUM(D282/E282)</f>
        <v>4240</v>
      </c>
    </row>
    <row r="283" spans="2:8">
      <c r="C283" s="3" t="s">
        <v>509</v>
      </c>
      <c r="D283" s="38">
        <v>4760</v>
      </c>
      <c r="E283" s="11">
        <v>6</v>
      </c>
      <c r="F283" s="5">
        <f>SUM(D283/E283)</f>
        <v>793.33333333333337</v>
      </c>
    </row>
    <row r="284" spans="2:8">
      <c r="C284" s="3" t="s">
        <v>441</v>
      </c>
      <c r="D284" s="38">
        <v>88300</v>
      </c>
    </row>
    <row r="285" spans="2:8">
      <c r="C285" s="2" t="s">
        <v>52</v>
      </c>
      <c r="D285" s="37">
        <f>SUM(D282:D284)</f>
        <v>114260</v>
      </c>
    </row>
    <row r="287" spans="2:8">
      <c r="B287" s="2" t="s">
        <v>245</v>
      </c>
      <c r="C287" s="3" t="s">
        <v>510</v>
      </c>
      <c r="D287" s="38">
        <v>950</v>
      </c>
      <c r="E287" s="11">
        <v>6</v>
      </c>
      <c r="F287" s="5">
        <f>SUM(D287/E287)</f>
        <v>158.33333333333334</v>
      </c>
    </row>
    <row r="288" spans="2:8">
      <c r="C288" s="3" t="s">
        <v>511</v>
      </c>
      <c r="D288" s="38">
        <v>15700</v>
      </c>
      <c r="E288" s="11">
        <v>6</v>
      </c>
      <c r="F288" s="5">
        <f>SUM(D288/E288)</f>
        <v>2616.6666666666665</v>
      </c>
    </row>
    <row r="289" spans="2:6">
      <c r="C289" s="3" t="s">
        <v>441</v>
      </c>
      <c r="D289" s="38">
        <v>194200</v>
      </c>
    </row>
    <row r="290" spans="2:6">
      <c r="C290" s="2" t="s">
        <v>52</v>
      </c>
      <c r="D290" s="37">
        <f>SUM(D287:D289)</f>
        <v>210850</v>
      </c>
    </row>
    <row r="292" spans="2:6">
      <c r="B292" s="2" t="s">
        <v>252</v>
      </c>
      <c r="C292" s="3" t="s">
        <v>387</v>
      </c>
      <c r="D292" s="40">
        <v>28900</v>
      </c>
    </row>
    <row r="294" spans="2:6">
      <c r="B294" s="2" t="s">
        <v>255</v>
      </c>
      <c r="C294" s="3" t="s">
        <v>387</v>
      </c>
      <c r="D294" s="40">
        <v>10300</v>
      </c>
    </row>
    <row r="296" spans="2:6">
      <c r="B296" s="2" t="s">
        <v>256</v>
      </c>
      <c r="C296" s="3" t="s">
        <v>512</v>
      </c>
      <c r="D296" s="38">
        <v>4220</v>
      </c>
      <c r="E296" s="11">
        <v>4</v>
      </c>
      <c r="F296" s="5">
        <f>SUM(D296/E296)</f>
        <v>1055</v>
      </c>
    </row>
    <row r="297" spans="2:6">
      <c r="C297" s="3" t="s">
        <v>513</v>
      </c>
      <c r="D297" s="38">
        <v>3800</v>
      </c>
      <c r="E297" s="11">
        <v>4</v>
      </c>
      <c r="F297" s="5">
        <f>SUM(D297/E297)</f>
        <v>950</v>
      </c>
    </row>
    <row r="298" spans="2:6">
      <c r="C298" s="3" t="s">
        <v>514</v>
      </c>
      <c r="D298" s="38">
        <v>4170</v>
      </c>
      <c r="E298" s="11">
        <v>4</v>
      </c>
      <c r="F298" s="5">
        <f>SUM(D298/E298)</f>
        <v>1042.5</v>
      </c>
    </row>
    <row r="299" spans="2:6">
      <c r="C299" s="2" t="s">
        <v>52</v>
      </c>
      <c r="D299" s="37">
        <f>SUM(D296:D298)</f>
        <v>12190</v>
      </c>
    </row>
    <row r="301" spans="2:6">
      <c r="B301" s="2" t="s">
        <v>261</v>
      </c>
      <c r="C301" s="3" t="s">
        <v>515</v>
      </c>
      <c r="D301" s="38">
        <v>5820</v>
      </c>
      <c r="E301" s="11">
        <v>4</v>
      </c>
      <c r="F301" s="5">
        <f>SUM(D301/E301)</f>
        <v>1455</v>
      </c>
    </row>
    <row r="302" spans="2:6">
      <c r="C302" s="3" t="s">
        <v>516</v>
      </c>
      <c r="D302" s="38">
        <v>13550</v>
      </c>
      <c r="E302" s="11">
        <v>4</v>
      </c>
      <c r="F302" s="5">
        <f>SUM(D302/E302)</f>
        <v>3387.5</v>
      </c>
    </row>
    <row r="303" spans="2:6">
      <c r="C303" s="3" t="s">
        <v>441</v>
      </c>
      <c r="D303" s="38">
        <v>40500</v>
      </c>
    </row>
    <row r="304" spans="2:6">
      <c r="C304" s="2" t="s">
        <v>52</v>
      </c>
      <c r="D304" s="37">
        <f>SUM(D301:D303)</f>
        <v>59870</v>
      </c>
    </row>
    <row r="306" spans="2:6">
      <c r="B306" s="2" t="s">
        <v>268</v>
      </c>
      <c r="C306" s="3" t="s">
        <v>387</v>
      </c>
      <c r="D306" s="40">
        <v>54300</v>
      </c>
    </row>
    <row r="308" spans="2:6">
      <c r="B308" s="2" t="s">
        <v>271</v>
      </c>
      <c r="C308" s="3" t="s">
        <v>387</v>
      </c>
      <c r="D308" s="40">
        <v>50800</v>
      </c>
    </row>
    <row r="310" spans="2:6">
      <c r="B310" s="2" t="s">
        <v>276</v>
      </c>
      <c r="C310" s="3" t="s">
        <v>387</v>
      </c>
      <c r="D310" s="40">
        <v>4340</v>
      </c>
    </row>
    <row r="312" spans="2:6">
      <c r="B312" s="2" t="s">
        <v>277</v>
      </c>
      <c r="C312" s="3" t="s">
        <v>517</v>
      </c>
      <c r="D312" s="38">
        <v>1960</v>
      </c>
      <c r="E312" s="11">
        <v>4</v>
      </c>
      <c r="F312" s="5">
        <f>SUM(D312/E312)</f>
        <v>490</v>
      </c>
    </row>
    <row r="313" spans="2:6">
      <c r="C313" s="3" t="s">
        <v>441</v>
      </c>
      <c r="D313" s="38">
        <v>8680</v>
      </c>
    </row>
    <row r="314" spans="2:6">
      <c r="C314" s="2" t="s">
        <v>52</v>
      </c>
      <c r="D314" s="37">
        <f>SUM(D312:D313)</f>
        <v>10640</v>
      </c>
    </row>
    <row r="316" spans="2:6">
      <c r="B316" s="2" t="s">
        <v>281</v>
      </c>
      <c r="C316" s="3" t="s">
        <v>387</v>
      </c>
      <c r="D316" s="40">
        <v>14600</v>
      </c>
    </row>
    <row r="318" spans="2:6">
      <c r="B318" s="2" t="s">
        <v>286</v>
      </c>
      <c r="C318" s="3" t="s">
        <v>387</v>
      </c>
      <c r="D318" s="40">
        <v>9430</v>
      </c>
    </row>
    <row r="320" spans="2:6">
      <c r="B320" s="2" t="s">
        <v>288</v>
      </c>
      <c r="C320" s="3" t="s">
        <v>518</v>
      </c>
      <c r="D320" s="9">
        <v>1410</v>
      </c>
      <c r="E320" s="11">
        <v>5</v>
      </c>
      <c r="F320" s="5">
        <f>SUM(D320/E320)</f>
        <v>282</v>
      </c>
    </row>
    <row r="321" spans="2:8">
      <c r="B321" s="2"/>
      <c r="C321" s="3" t="s">
        <v>519</v>
      </c>
      <c r="D321" s="38">
        <v>6270</v>
      </c>
      <c r="E321" s="11">
        <v>5</v>
      </c>
      <c r="F321" s="5">
        <f>SUM(D321/E321)</f>
        <v>1254</v>
      </c>
    </row>
    <row r="322" spans="2:8">
      <c r="C322" s="3" t="s">
        <v>441</v>
      </c>
      <c r="D322" s="9">
        <v>6680</v>
      </c>
    </row>
    <row r="323" spans="2:8">
      <c r="C323" s="2" t="s">
        <v>52</v>
      </c>
      <c r="D323" s="37">
        <f>SUM(D320:D322)</f>
        <v>14360</v>
      </c>
    </row>
    <row r="325" spans="2:8">
      <c r="B325" s="2" t="s">
        <v>292</v>
      </c>
      <c r="C325" s="3" t="s">
        <v>520</v>
      </c>
      <c r="D325" s="38">
        <v>13550</v>
      </c>
      <c r="E325" s="11">
        <v>6</v>
      </c>
      <c r="F325" s="5">
        <f>SUM(D325/E325)</f>
        <v>2258.3333333333335</v>
      </c>
    </row>
    <row r="326" spans="2:8">
      <c r="C326" s="3" t="s">
        <v>521</v>
      </c>
      <c r="D326" s="38">
        <v>27200</v>
      </c>
      <c r="E326" s="11">
        <v>8</v>
      </c>
      <c r="F326" s="5">
        <f>SUM(D326/E326)</f>
        <v>3400</v>
      </c>
    </row>
    <row r="327" spans="2:8">
      <c r="C327" s="3" t="s">
        <v>522</v>
      </c>
      <c r="D327" s="38">
        <v>12550</v>
      </c>
      <c r="E327" s="11">
        <v>5</v>
      </c>
      <c r="F327" s="5">
        <f>SUM(D327/E327)</f>
        <v>2510</v>
      </c>
    </row>
    <row r="328" spans="2:8">
      <c r="C328" s="3" t="s">
        <v>523</v>
      </c>
      <c r="D328" s="38">
        <v>16450</v>
      </c>
      <c r="E328" s="11">
        <v>5</v>
      </c>
      <c r="F328" s="5">
        <f>SUM(D328/E328)</f>
        <v>3290</v>
      </c>
    </row>
    <row r="329" spans="2:8">
      <c r="C329" s="2" t="s">
        <v>52</v>
      </c>
      <c r="D329" s="37">
        <f>SUM(D325:D328)</f>
        <v>69750</v>
      </c>
    </row>
    <row r="331" spans="2:8">
      <c r="C331" s="2" t="s">
        <v>520</v>
      </c>
    </row>
    <row r="332" spans="2:8">
      <c r="C332" s="3" t="s">
        <v>524</v>
      </c>
      <c r="D332" s="38">
        <v>6690</v>
      </c>
      <c r="E332" s="11">
        <v>3</v>
      </c>
      <c r="F332" s="5">
        <f>SUM(D332/E332)</f>
        <v>2230</v>
      </c>
      <c r="G332" s="5">
        <f>SUM(F332-F334)</f>
        <v>-26.666666666666515</v>
      </c>
      <c r="H332" s="7">
        <f>SUM(G332/(F334/100))</f>
        <v>-1.1816838995568619</v>
      </c>
    </row>
    <row r="333" spans="2:8">
      <c r="C333" s="3" t="s">
        <v>525</v>
      </c>
      <c r="D333" s="38">
        <v>6850</v>
      </c>
      <c r="E333" s="11">
        <v>3</v>
      </c>
      <c r="F333" s="5">
        <f>SUM(D333/E333)</f>
        <v>2283.3333333333335</v>
      </c>
      <c r="G333" s="5">
        <f>SUM(F333-F334)</f>
        <v>26.66666666666697</v>
      </c>
      <c r="H333" s="7">
        <f>SUM(G333/(F334/100))</f>
        <v>1.1816838995568819</v>
      </c>
    </row>
    <row r="334" spans="2:8">
      <c r="C334" s="2" t="s">
        <v>52</v>
      </c>
      <c r="D334" s="37">
        <f>SUM(D332:D333)</f>
        <v>13540</v>
      </c>
      <c r="E334" s="11">
        <f>SUM(E332:E333)</f>
        <v>6</v>
      </c>
      <c r="F334" s="5">
        <f>SUM(D334/E334)</f>
        <v>2256.6666666666665</v>
      </c>
    </row>
    <row r="336" spans="2:8">
      <c r="C336" s="2" t="s">
        <v>521</v>
      </c>
    </row>
    <row r="337" spans="2:9">
      <c r="C337" s="3" t="s">
        <v>526</v>
      </c>
      <c r="D337" s="38">
        <v>19450</v>
      </c>
      <c r="E337" s="11">
        <v>6</v>
      </c>
      <c r="F337" s="5">
        <f>SUM(D337/E337)</f>
        <v>3241.6666666666665</v>
      </c>
      <c r="G337" s="5">
        <f>SUM(F337-F339)</f>
        <v>-162.08333333333348</v>
      </c>
      <c r="H337" s="7">
        <f>SUM(G337/(F339/100))</f>
        <v>-4.7619047619047663</v>
      </c>
    </row>
    <row r="338" spans="2:9">
      <c r="C338" s="3" t="s">
        <v>527</v>
      </c>
      <c r="D338" s="38">
        <v>7780</v>
      </c>
      <c r="E338" s="11">
        <v>2</v>
      </c>
      <c r="F338" s="5">
        <f>SUM(D338/E338)</f>
        <v>3890</v>
      </c>
      <c r="G338" s="5">
        <f>SUM(F338-F339)</f>
        <v>486.25</v>
      </c>
      <c r="H338" s="10">
        <f>SUM(G338/(F339/100))</f>
        <v>14.285714285714285</v>
      </c>
    </row>
    <row r="339" spans="2:9">
      <c r="C339" s="2" t="s">
        <v>52</v>
      </c>
      <c r="D339" s="37">
        <f>SUM(D337:D338)</f>
        <v>27230</v>
      </c>
      <c r="E339" s="11">
        <f>SUM(E337:E338)</f>
        <v>8</v>
      </c>
      <c r="F339" s="5">
        <f>SUM(D339/E339)</f>
        <v>3403.75</v>
      </c>
    </row>
    <row r="341" spans="2:9">
      <c r="B341" s="2" t="s">
        <v>296</v>
      </c>
      <c r="C341" s="3" t="s">
        <v>528</v>
      </c>
      <c r="D341" s="38">
        <v>80600</v>
      </c>
      <c r="E341" s="11">
        <v>6</v>
      </c>
      <c r="F341" s="5">
        <f t="shared" ref="F341:F346" si="17">SUM(D341/E341)</f>
        <v>13433.333333333334</v>
      </c>
    </row>
    <row r="342" spans="2:9">
      <c r="C342" s="3" t="s">
        <v>529</v>
      </c>
      <c r="D342" s="38">
        <v>79300</v>
      </c>
      <c r="E342" s="11">
        <v>6</v>
      </c>
      <c r="F342" s="5">
        <f t="shared" si="17"/>
        <v>13216.666666666666</v>
      </c>
    </row>
    <row r="343" spans="2:9">
      <c r="C343" s="3" t="s">
        <v>530</v>
      </c>
      <c r="D343" s="38">
        <v>78000</v>
      </c>
      <c r="E343" s="11">
        <v>6</v>
      </c>
      <c r="F343" s="5">
        <f t="shared" si="17"/>
        <v>13000</v>
      </c>
      <c r="H343" s="25"/>
      <c r="I343" s="11"/>
    </row>
    <row r="344" spans="2:9">
      <c r="C344" s="3" t="s">
        <v>531</v>
      </c>
      <c r="D344" s="38">
        <v>90200</v>
      </c>
      <c r="E344" s="11">
        <v>6</v>
      </c>
      <c r="F344" s="5">
        <f t="shared" si="17"/>
        <v>15033.333333333334</v>
      </c>
      <c r="H344" s="25"/>
      <c r="I344" s="11"/>
    </row>
    <row r="345" spans="2:9">
      <c r="C345" s="3" t="s">
        <v>532</v>
      </c>
      <c r="D345" s="38">
        <v>82000</v>
      </c>
      <c r="E345" s="11">
        <v>6</v>
      </c>
      <c r="F345" s="5">
        <f t="shared" si="17"/>
        <v>13666.666666666666</v>
      </c>
    </row>
    <row r="346" spans="2:9" ht="17.100000000000001" customHeight="1">
      <c r="C346" s="20" t="s">
        <v>533</v>
      </c>
      <c r="D346" s="38">
        <v>9280</v>
      </c>
      <c r="E346" s="11">
        <v>7</v>
      </c>
      <c r="F346" s="5">
        <f t="shared" si="17"/>
        <v>1325.7142857142858</v>
      </c>
    </row>
    <row r="347" spans="2:9">
      <c r="C347" s="2" t="s">
        <v>52</v>
      </c>
      <c r="D347" s="37">
        <f>SUM(D341:D346)</f>
        <v>419380</v>
      </c>
    </row>
    <row r="349" spans="2:9">
      <c r="C349" s="2" t="s">
        <v>528</v>
      </c>
    </row>
    <row r="350" spans="2:9">
      <c r="C350" s="3" t="s">
        <v>299</v>
      </c>
      <c r="D350" s="38">
        <v>26200</v>
      </c>
      <c r="E350" s="11">
        <v>2</v>
      </c>
      <c r="F350" s="5">
        <f>SUM(D350/E350)</f>
        <v>13100</v>
      </c>
      <c r="G350" s="5">
        <f>SUM(F350-F353)</f>
        <v>-333.33333333333394</v>
      </c>
      <c r="H350" s="7">
        <f>SUM(G350/(F353/100))</f>
        <v>-2.481389578163776</v>
      </c>
    </row>
    <row r="351" spans="2:9">
      <c r="C351" s="3" t="s">
        <v>301</v>
      </c>
      <c r="D351" s="38">
        <v>27300</v>
      </c>
      <c r="E351" s="11">
        <v>2</v>
      </c>
      <c r="F351" s="5">
        <f>SUM(D351/E351)</f>
        <v>13650</v>
      </c>
      <c r="G351" s="5">
        <f>SUM(F351-F353)</f>
        <v>216.66666666666606</v>
      </c>
      <c r="H351" s="7">
        <f>SUM(G351/(F353/100))</f>
        <v>1.6129032258064471</v>
      </c>
    </row>
    <row r="352" spans="2:9">
      <c r="C352" s="3" t="s">
        <v>283</v>
      </c>
      <c r="D352" s="38">
        <v>27100</v>
      </c>
      <c r="E352" s="11">
        <v>2</v>
      </c>
      <c r="F352" s="5">
        <f>SUM(D352/E352)</f>
        <v>13550</v>
      </c>
      <c r="G352" s="5">
        <f>SUM(F352-F353)</f>
        <v>116.66666666666606</v>
      </c>
      <c r="H352" s="7">
        <f>SUM(G352/(F353/100))</f>
        <v>0.86848635235731553</v>
      </c>
    </row>
    <row r="353" spans="3:8">
      <c r="C353" s="2" t="s">
        <v>52</v>
      </c>
      <c r="D353" s="37">
        <f>SUM(D350:D352)</f>
        <v>80600</v>
      </c>
      <c r="E353" s="11">
        <f>SUM(E350:E352)</f>
        <v>6</v>
      </c>
      <c r="F353" s="5">
        <f>SUM(D353/E353)</f>
        <v>13433.333333333334</v>
      </c>
    </row>
    <row r="355" spans="3:8">
      <c r="C355" s="2" t="s">
        <v>529</v>
      </c>
    </row>
    <row r="356" spans="3:8">
      <c r="C356" s="3" t="s">
        <v>300</v>
      </c>
      <c r="D356" s="38">
        <v>26400</v>
      </c>
      <c r="E356" s="11">
        <v>2</v>
      </c>
      <c r="F356" s="5">
        <f>SUM(D356/E356)</f>
        <v>13200</v>
      </c>
      <c r="G356" s="5">
        <f>SUM(F356-F359)</f>
        <v>-16.66666666666606</v>
      </c>
      <c r="H356" s="7">
        <f>SUM(G356/(F359/100))</f>
        <v>-0.12610340479192481</v>
      </c>
    </row>
    <row r="357" spans="3:8">
      <c r="C357" s="3" t="s">
        <v>298</v>
      </c>
      <c r="D357" s="38">
        <v>25500</v>
      </c>
      <c r="E357" s="11">
        <v>2</v>
      </c>
      <c r="F357" s="5">
        <f>SUM(D357/E357)</f>
        <v>12750</v>
      </c>
      <c r="G357" s="5">
        <f>SUM(F357-F359)</f>
        <v>-466.66666666666606</v>
      </c>
      <c r="H357" s="7">
        <f>SUM(G357/(F359/100))</f>
        <v>-3.5308953341740184</v>
      </c>
    </row>
    <row r="358" spans="3:8">
      <c r="C358" s="3" t="s">
        <v>297</v>
      </c>
      <c r="D358" s="38">
        <v>27400</v>
      </c>
      <c r="E358" s="11">
        <v>2</v>
      </c>
      <c r="F358" s="5">
        <f>SUM(D358/E358)</f>
        <v>13700</v>
      </c>
      <c r="G358" s="5">
        <f>SUM(F358-F359)</f>
        <v>483.33333333333394</v>
      </c>
      <c r="H358" s="7">
        <f>SUM(G358/(F359/100))</f>
        <v>3.6569987389659571</v>
      </c>
    </row>
    <row r="359" spans="3:8">
      <c r="C359" s="2" t="s">
        <v>52</v>
      </c>
      <c r="D359" s="37">
        <f>SUM(D356:D358)</f>
        <v>79300</v>
      </c>
      <c r="E359" s="11">
        <f>SUM(E356:E358)</f>
        <v>6</v>
      </c>
      <c r="F359" s="5">
        <f>SUM(D359/E359)</f>
        <v>13216.666666666666</v>
      </c>
    </row>
    <row r="361" spans="3:8">
      <c r="C361" s="2" t="s">
        <v>530</v>
      </c>
    </row>
    <row r="362" spans="3:8">
      <c r="C362" s="3" t="s">
        <v>303</v>
      </c>
      <c r="D362" s="38">
        <v>26800</v>
      </c>
      <c r="E362" s="11">
        <v>2</v>
      </c>
      <c r="F362" s="5">
        <f>SUM(D362/E362)</f>
        <v>13400</v>
      </c>
      <c r="G362" s="5">
        <f>SUM(F362-F365)</f>
        <v>400</v>
      </c>
      <c r="H362" s="7">
        <f>SUM(G362/(F365/100))</f>
        <v>3.0769230769230771</v>
      </c>
    </row>
    <row r="363" spans="3:8">
      <c r="C363" s="3" t="s">
        <v>302</v>
      </c>
      <c r="D363" s="38">
        <v>26500</v>
      </c>
      <c r="E363" s="11">
        <v>2</v>
      </c>
      <c r="F363" s="5">
        <f>SUM(D363/E363)</f>
        <v>13250</v>
      </c>
      <c r="G363" s="5">
        <f>SUM(F363-F365)</f>
        <v>250</v>
      </c>
      <c r="H363" s="7">
        <f>SUM(G363/(F365/100))</f>
        <v>1.9230769230769231</v>
      </c>
    </row>
    <row r="364" spans="3:8">
      <c r="C364" s="3" t="s">
        <v>309</v>
      </c>
      <c r="D364" s="38">
        <v>24700</v>
      </c>
      <c r="E364" s="11">
        <v>2</v>
      </c>
      <c r="F364" s="5">
        <f>SUM(D364/E364)</f>
        <v>12350</v>
      </c>
      <c r="G364" s="5">
        <f>SUM(F364-F365)</f>
        <v>-650</v>
      </c>
      <c r="H364" s="7">
        <f>SUM(G364/(F365/100))</f>
        <v>-5</v>
      </c>
    </row>
    <row r="365" spans="3:8">
      <c r="C365" s="2" t="s">
        <v>52</v>
      </c>
      <c r="D365" s="37">
        <f>SUM(D362:D364)</f>
        <v>78000</v>
      </c>
      <c r="E365" s="11">
        <f>SUM(E362:E364)</f>
        <v>6</v>
      </c>
      <c r="F365" s="5">
        <f>SUM(D365/E365)</f>
        <v>13000</v>
      </c>
    </row>
    <row r="367" spans="3:8">
      <c r="C367" s="2" t="s">
        <v>531</v>
      </c>
    </row>
    <row r="368" spans="3:8">
      <c r="C368" s="3" t="s">
        <v>305</v>
      </c>
      <c r="D368" s="38">
        <v>33500</v>
      </c>
      <c r="E368" s="11">
        <v>2</v>
      </c>
      <c r="F368" s="5">
        <f>SUM(D368/E368)</f>
        <v>16750</v>
      </c>
      <c r="G368" s="5">
        <f>SUM(F368-F371)</f>
        <v>1716.6666666666661</v>
      </c>
      <c r="H368" s="10">
        <f>SUM(G368/(F371/100))</f>
        <v>11.419068736141902</v>
      </c>
    </row>
    <row r="369" spans="3:8">
      <c r="C369" s="3" t="s">
        <v>304</v>
      </c>
      <c r="D369" s="38">
        <v>29000</v>
      </c>
      <c r="E369" s="11">
        <v>2</v>
      </c>
      <c r="F369" s="5">
        <f>SUM(D369/E369)</f>
        <v>14500</v>
      </c>
      <c r="G369" s="5">
        <f>SUM(F369-F371)</f>
        <v>-533.33333333333394</v>
      </c>
      <c r="H369" s="7">
        <f>SUM(G369/(F371/100))</f>
        <v>-3.5476718403547709</v>
      </c>
    </row>
    <row r="370" spans="3:8">
      <c r="C370" s="3" t="s">
        <v>306</v>
      </c>
      <c r="D370" s="38">
        <v>27700</v>
      </c>
      <c r="E370" s="11">
        <v>2</v>
      </c>
      <c r="F370" s="5">
        <f>SUM(D370/E370)</f>
        <v>13850</v>
      </c>
      <c r="G370" s="5">
        <f>SUM(F370-F371)</f>
        <v>-1183.3333333333339</v>
      </c>
      <c r="H370" s="7">
        <f>SUM(G370/(F371/100))</f>
        <v>-7.871396895787143</v>
      </c>
    </row>
    <row r="371" spans="3:8">
      <c r="C371" s="2" t="s">
        <v>52</v>
      </c>
      <c r="D371" s="37">
        <f>SUM(D368:D370)</f>
        <v>90200</v>
      </c>
      <c r="E371" s="11">
        <f>SUM(E368:E370)</f>
        <v>6</v>
      </c>
      <c r="F371" s="5">
        <f>SUM(D371/E371)</f>
        <v>15033.333333333334</v>
      </c>
    </row>
    <row r="373" spans="3:8">
      <c r="C373" s="2" t="s">
        <v>532</v>
      </c>
    </row>
    <row r="374" spans="3:8">
      <c r="C374" s="3" t="s">
        <v>307</v>
      </c>
      <c r="D374" s="38">
        <v>27600</v>
      </c>
      <c r="E374" s="11">
        <v>2</v>
      </c>
      <c r="F374" s="5">
        <f>SUM(D374/E374)</f>
        <v>13800</v>
      </c>
      <c r="G374" s="5">
        <f>SUM(F374-F377)</f>
        <v>133.33333333333394</v>
      </c>
      <c r="H374" s="7">
        <f>SUM(G374/(F377/100))</f>
        <v>0.97560975609756551</v>
      </c>
    </row>
    <row r="375" spans="3:8">
      <c r="C375" s="3" t="s">
        <v>310</v>
      </c>
      <c r="D375" s="38">
        <v>27100</v>
      </c>
      <c r="E375" s="11">
        <v>2</v>
      </c>
      <c r="F375" s="5">
        <f>SUM(D375/E375)</f>
        <v>13550</v>
      </c>
      <c r="G375" s="5">
        <f>SUM(F375-F377)</f>
        <v>-116.66666666666606</v>
      </c>
      <c r="H375" s="7">
        <f>SUM(G375/(F377/100))</f>
        <v>-0.8536585365853615</v>
      </c>
    </row>
    <row r="376" spans="3:8">
      <c r="C376" s="3" t="s">
        <v>308</v>
      </c>
      <c r="D376" s="38">
        <v>27300</v>
      </c>
      <c r="E376" s="11">
        <v>2</v>
      </c>
      <c r="F376" s="5">
        <f>SUM(D376/E376)</f>
        <v>13650</v>
      </c>
      <c r="G376" s="5">
        <f>SUM(F376-F377)</f>
        <v>-16.66666666666606</v>
      </c>
      <c r="H376" s="7">
        <f>SUM(G376/(F377/100))</f>
        <v>-0.12195121951219069</v>
      </c>
    </row>
    <row r="377" spans="3:8">
      <c r="C377" s="2" t="s">
        <v>52</v>
      </c>
      <c r="D377" s="37">
        <f>SUM(D374:D376)</f>
        <v>82000</v>
      </c>
      <c r="E377" s="11">
        <f>SUM(E374:E376)</f>
        <v>6</v>
      </c>
      <c r="F377" s="5">
        <f>SUM(D377/E377)</f>
        <v>13666.666666666666</v>
      </c>
    </row>
    <row r="379" spans="3:8">
      <c r="C379" s="21" t="s">
        <v>533</v>
      </c>
    </row>
    <row r="380" spans="3:8">
      <c r="C380" s="3" t="s">
        <v>534</v>
      </c>
      <c r="D380" s="38">
        <v>3150</v>
      </c>
      <c r="E380" s="11">
        <v>2</v>
      </c>
      <c r="F380" s="5">
        <f>SUM(D380/E380)</f>
        <v>1575</v>
      </c>
      <c r="G380" s="5">
        <f>SUM(F380-F384)</f>
        <v>249.28571428571422</v>
      </c>
      <c r="H380" s="10">
        <f>SUM(G380/(F384/100))</f>
        <v>18.803879310344822</v>
      </c>
    </row>
    <row r="381" spans="3:8">
      <c r="C381" s="3" t="s">
        <v>535</v>
      </c>
      <c r="D381" s="38">
        <v>3030</v>
      </c>
      <c r="E381" s="11">
        <v>2</v>
      </c>
      <c r="F381" s="5">
        <f>SUM(D381/E381)</f>
        <v>1515</v>
      </c>
      <c r="G381" s="5">
        <f>SUM(F381-F384)</f>
        <v>189.28571428571422</v>
      </c>
      <c r="H381" s="10">
        <f>SUM(G381/(F384/100))</f>
        <v>14.278017241379304</v>
      </c>
    </row>
    <row r="382" spans="3:8">
      <c r="C382" s="3" t="s">
        <v>536</v>
      </c>
      <c r="D382" s="38">
        <v>1280</v>
      </c>
      <c r="E382" s="11">
        <v>1</v>
      </c>
      <c r="F382" s="5">
        <f>SUM(D382/E382)</f>
        <v>1280</v>
      </c>
      <c r="G382" s="5">
        <f>SUM(F382-F384)</f>
        <v>-45.714285714285779</v>
      </c>
      <c r="H382" s="7">
        <f>SUM(G382/(F384/100))</f>
        <v>-3.4482758620689702</v>
      </c>
    </row>
    <row r="383" spans="3:8">
      <c r="C383" s="3" t="s">
        <v>537</v>
      </c>
      <c r="D383" s="38">
        <v>1820</v>
      </c>
      <c r="E383" s="11">
        <v>2</v>
      </c>
      <c r="F383" s="5">
        <f>SUM(D383/E383)</f>
        <v>910</v>
      </c>
      <c r="G383" s="5">
        <f>SUM(F383-F384)</f>
        <v>-415.71428571428578</v>
      </c>
      <c r="H383" s="10">
        <f>SUM(G383/(F384/100))</f>
        <v>-31.357758620689658</v>
      </c>
    </row>
    <row r="384" spans="3:8">
      <c r="C384" s="2" t="s">
        <v>52</v>
      </c>
      <c r="D384" s="37">
        <f>SUM(D380:D383)</f>
        <v>9280</v>
      </c>
      <c r="E384" s="11">
        <f>SUM(E380:E383)</f>
        <v>7</v>
      </c>
      <c r="F384" s="5">
        <f>SUM(D384/E384)</f>
        <v>1325.7142857142858</v>
      </c>
    </row>
    <row r="386" spans="2:8">
      <c r="B386" s="2" t="s">
        <v>312</v>
      </c>
      <c r="C386" s="3" t="s">
        <v>538</v>
      </c>
      <c r="D386" s="38">
        <v>9770</v>
      </c>
      <c r="E386" s="11">
        <v>5</v>
      </c>
      <c r="F386" s="5">
        <f>SUM(D386/E386)</f>
        <v>1954</v>
      </c>
    </row>
    <row r="387" spans="2:8">
      <c r="C387" s="3" t="s">
        <v>441</v>
      </c>
      <c r="D387" s="38">
        <v>77900</v>
      </c>
    </row>
    <row r="388" spans="2:8">
      <c r="C388" s="2" t="s">
        <v>52</v>
      </c>
      <c r="D388" s="37">
        <f>SUM(D386:D387)</f>
        <v>87670</v>
      </c>
    </row>
    <row r="390" spans="2:8">
      <c r="C390" s="2" t="s">
        <v>539</v>
      </c>
    </row>
    <row r="391" spans="2:8">
      <c r="C391" s="3" t="s">
        <v>540</v>
      </c>
      <c r="D391" s="38">
        <v>3580</v>
      </c>
      <c r="E391" s="11">
        <v>2</v>
      </c>
      <c r="F391" s="5">
        <f>SUM(D391/E391)</f>
        <v>1790</v>
      </c>
      <c r="G391" s="5">
        <f>SUM(F391-F393)</f>
        <v>-164</v>
      </c>
      <c r="H391" s="7">
        <f>SUM(G391/(F393/100))</f>
        <v>-8.3930399181166848</v>
      </c>
    </row>
    <row r="392" spans="2:8">
      <c r="C392" s="3" t="s">
        <v>541</v>
      </c>
      <c r="D392" s="38">
        <v>6190</v>
      </c>
      <c r="E392" s="11">
        <v>3</v>
      </c>
      <c r="F392" s="5">
        <f>SUM(D392/E392)</f>
        <v>2063.3333333333335</v>
      </c>
      <c r="G392" s="5">
        <f>SUM(F392-F393)</f>
        <v>109.33333333333348</v>
      </c>
      <c r="H392" s="7">
        <f>SUM(G392/(F393/100))</f>
        <v>5.5953599454111309</v>
      </c>
    </row>
    <row r="393" spans="2:8">
      <c r="C393" s="2" t="s">
        <v>52</v>
      </c>
      <c r="D393" s="37">
        <f>SUM(D391:D392)</f>
        <v>9770</v>
      </c>
      <c r="E393" s="11">
        <f>SUM(E391:E392)</f>
        <v>5</v>
      </c>
      <c r="F393" s="5">
        <f>SUM(D393/E393)</f>
        <v>1954</v>
      </c>
    </row>
    <row r="395" spans="2:8">
      <c r="B395" s="2" t="s">
        <v>317</v>
      </c>
      <c r="C395" s="3" t="s">
        <v>542</v>
      </c>
      <c r="D395" s="38">
        <v>2180</v>
      </c>
      <c r="E395" s="11">
        <v>5</v>
      </c>
      <c r="F395" s="5">
        <f>SUM(D395/E395)</f>
        <v>436</v>
      </c>
    </row>
    <row r="396" spans="2:8">
      <c r="C396" s="3" t="s">
        <v>441</v>
      </c>
      <c r="D396" s="38">
        <v>35200</v>
      </c>
    </row>
    <row r="397" spans="2:8">
      <c r="C397" s="2" t="s">
        <v>52</v>
      </c>
      <c r="D397" s="37">
        <f>SUM(D395:D396)</f>
        <v>37380</v>
      </c>
    </row>
    <row r="399" spans="2:8">
      <c r="B399" s="2" t="s">
        <v>320</v>
      </c>
      <c r="C399" s="3" t="s">
        <v>543</v>
      </c>
      <c r="D399" s="38">
        <v>6410</v>
      </c>
      <c r="E399" s="11">
        <v>6</v>
      </c>
      <c r="F399" s="5">
        <f>SUM(D399/E399)</f>
        <v>1068.3333333333333</v>
      </c>
    </row>
    <row r="400" spans="2:8">
      <c r="C400" s="3" t="s">
        <v>544</v>
      </c>
      <c r="D400" s="38">
        <v>3110</v>
      </c>
      <c r="E400" s="11">
        <v>5</v>
      </c>
      <c r="F400" s="5">
        <f>SUM(D400/E400)</f>
        <v>622</v>
      </c>
    </row>
    <row r="401" spans="2:6">
      <c r="C401" s="3" t="s">
        <v>545</v>
      </c>
      <c r="D401" s="38">
        <v>6750</v>
      </c>
      <c r="E401" s="11">
        <v>5</v>
      </c>
      <c r="F401" s="5">
        <f>SUM(D401/E401)</f>
        <v>1350</v>
      </c>
    </row>
    <row r="402" spans="2:6">
      <c r="C402" s="3" t="s">
        <v>441</v>
      </c>
      <c r="D402" s="38">
        <v>33200</v>
      </c>
    </row>
    <row r="403" spans="2:6">
      <c r="C403" s="2" t="s">
        <v>52</v>
      </c>
      <c r="D403" s="37">
        <f>SUM(D399:D402)</f>
        <v>49470</v>
      </c>
    </row>
    <row r="405" spans="2:6">
      <c r="B405" s="2" t="s">
        <v>324</v>
      </c>
      <c r="C405" s="3" t="s">
        <v>546</v>
      </c>
      <c r="D405" s="38">
        <v>2230</v>
      </c>
      <c r="E405" s="11">
        <v>4</v>
      </c>
      <c r="F405" s="5">
        <f>SUM(D405/E405)</f>
        <v>557.5</v>
      </c>
    </row>
    <row r="406" spans="2:6">
      <c r="C406" s="3" t="s">
        <v>547</v>
      </c>
      <c r="D406" s="38">
        <v>2430</v>
      </c>
      <c r="E406" s="11">
        <v>4</v>
      </c>
      <c r="F406" s="5">
        <f>SUM(D406/E406)</f>
        <v>607.5</v>
      </c>
    </row>
    <row r="407" spans="2:6">
      <c r="C407" s="3" t="s">
        <v>548</v>
      </c>
      <c r="D407" s="38">
        <v>850</v>
      </c>
      <c r="E407" s="11">
        <v>4</v>
      </c>
      <c r="F407" s="5">
        <f>SUM(D407/E407)</f>
        <v>212.5</v>
      </c>
    </row>
    <row r="408" spans="2:6">
      <c r="C408" s="2" t="s">
        <v>52</v>
      </c>
      <c r="D408" s="37">
        <f>SUM(D405:D407)</f>
        <v>5510</v>
      </c>
    </row>
    <row r="410" spans="2:6">
      <c r="B410" s="2" t="s">
        <v>328</v>
      </c>
      <c r="C410" s="3" t="s">
        <v>387</v>
      </c>
      <c r="D410" s="40">
        <v>8450</v>
      </c>
    </row>
    <row r="412" spans="2:6">
      <c r="B412" s="2" t="s">
        <v>333</v>
      </c>
      <c r="C412" s="3" t="s">
        <v>387</v>
      </c>
      <c r="D412" s="40">
        <v>620</v>
      </c>
    </row>
    <row r="414" spans="2:6">
      <c r="B414" s="2" t="s">
        <v>334</v>
      </c>
      <c r="C414" s="3" t="s">
        <v>549</v>
      </c>
      <c r="D414" s="38">
        <v>2010</v>
      </c>
      <c r="E414" s="11">
        <v>5</v>
      </c>
      <c r="F414" s="5">
        <f>SUM(D414/E414)</f>
        <v>402</v>
      </c>
    </row>
    <row r="415" spans="2:6">
      <c r="C415" s="3" t="s">
        <v>550</v>
      </c>
      <c r="D415" s="38">
        <v>2590</v>
      </c>
      <c r="E415" s="11">
        <v>5</v>
      </c>
      <c r="F415" s="5">
        <f>SUM(D415/E415)</f>
        <v>518</v>
      </c>
    </row>
    <row r="416" spans="2:6">
      <c r="C416" s="3" t="s">
        <v>441</v>
      </c>
      <c r="D416" s="38">
        <v>20000</v>
      </c>
    </row>
    <row r="417" spans="2:6">
      <c r="C417" s="2" t="s">
        <v>52</v>
      </c>
      <c r="D417" s="37">
        <f>SUM(D414:D416)</f>
        <v>24600</v>
      </c>
    </row>
    <row r="419" spans="2:6">
      <c r="B419" s="2" t="s">
        <v>339</v>
      </c>
      <c r="C419" s="3" t="s">
        <v>551</v>
      </c>
      <c r="D419" s="38">
        <v>10900</v>
      </c>
      <c r="E419" s="11">
        <v>4</v>
      </c>
      <c r="F419" s="5">
        <f>SUM(D419/E419)</f>
        <v>2725</v>
      </c>
    </row>
    <row r="420" spans="2:6">
      <c r="C420" s="3" t="s">
        <v>552</v>
      </c>
      <c r="D420" s="38">
        <v>1960</v>
      </c>
      <c r="E420" s="11">
        <v>4</v>
      </c>
      <c r="F420" s="5">
        <f>SUM(D420/E420)</f>
        <v>490</v>
      </c>
    </row>
    <row r="421" spans="2:6">
      <c r="C421" s="3" t="s">
        <v>553</v>
      </c>
      <c r="D421" s="38">
        <v>11200</v>
      </c>
      <c r="E421" s="11">
        <v>4</v>
      </c>
      <c r="F421" s="5">
        <f>SUM(D421/E421)</f>
        <v>2800</v>
      </c>
    </row>
    <row r="422" spans="2:6">
      <c r="C422" s="3" t="s">
        <v>554</v>
      </c>
      <c r="D422" s="9">
        <v>1770</v>
      </c>
      <c r="E422" s="11">
        <v>4</v>
      </c>
      <c r="F422" s="5">
        <f>SUM(D422/E422)</f>
        <v>442.5</v>
      </c>
    </row>
    <row r="423" spans="2:6">
      <c r="C423" s="2" t="s">
        <v>52</v>
      </c>
      <c r="D423" s="37">
        <f>SUM(D419:D422)</f>
        <v>25830</v>
      </c>
    </row>
    <row r="425" spans="2:6">
      <c r="B425" s="2" t="s">
        <v>344</v>
      </c>
      <c r="C425" s="3" t="s">
        <v>555</v>
      </c>
      <c r="D425" s="38">
        <v>18650</v>
      </c>
      <c r="E425" s="11">
        <v>4</v>
      </c>
      <c r="F425" s="5">
        <f>SUM(D425/E425)</f>
        <v>4662.5</v>
      </c>
    </row>
    <row r="426" spans="2:6">
      <c r="C426" s="3" t="s">
        <v>441</v>
      </c>
      <c r="D426" s="38">
        <v>35200</v>
      </c>
    </row>
    <row r="427" spans="2:6">
      <c r="C427" s="2" t="s">
        <v>52</v>
      </c>
      <c r="D427" s="37">
        <f>SUM(D425:D426)</f>
        <v>53850</v>
      </c>
    </row>
    <row r="429" spans="2:6">
      <c r="B429" s="2" t="s">
        <v>348</v>
      </c>
      <c r="C429" s="3" t="s">
        <v>556</v>
      </c>
      <c r="D429" s="38">
        <v>630</v>
      </c>
      <c r="E429" s="11">
        <v>6</v>
      </c>
      <c r="F429" s="5">
        <f t="shared" ref="F429:F434" si="18">SUM(D429/E429)</f>
        <v>105</v>
      </c>
    </row>
    <row r="430" spans="2:6">
      <c r="C430" s="3" t="s">
        <v>557</v>
      </c>
      <c r="D430" s="38">
        <v>4130</v>
      </c>
      <c r="E430" s="11">
        <v>6</v>
      </c>
      <c r="F430" s="5">
        <f t="shared" si="18"/>
        <v>688.33333333333337</v>
      </c>
    </row>
    <row r="431" spans="2:6">
      <c r="C431" s="3" t="s">
        <v>558</v>
      </c>
      <c r="D431" s="38">
        <v>19250</v>
      </c>
      <c r="E431" s="11">
        <v>6</v>
      </c>
      <c r="F431" s="5">
        <f t="shared" si="18"/>
        <v>3208.3333333333335</v>
      </c>
    </row>
    <row r="432" spans="2:6">
      <c r="C432" s="3" t="s">
        <v>559</v>
      </c>
      <c r="D432" s="38">
        <v>6650</v>
      </c>
      <c r="E432" s="11">
        <v>6</v>
      </c>
      <c r="F432" s="5">
        <f t="shared" si="18"/>
        <v>1108.3333333333333</v>
      </c>
    </row>
    <row r="433" spans="2:6">
      <c r="C433" s="3" t="s">
        <v>560</v>
      </c>
      <c r="D433" s="38">
        <v>5660</v>
      </c>
      <c r="E433" s="11">
        <v>6</v>
      </c>
      <c r="F433" s="5">
        <f t="shared" si="18"/>
        <v>943.33333333333337</v>
      </c>
    </row>
    <row r="434" spans="2:6">
      <c r="C434" s="3" t="s">
        <v>561</v>
      </c>
      <c r="D434" s="38">
        <v>4550</v>
      </c>
      <c r="E434" s="11">
        <v>6</v>
      </c>
      <c r="F434" s="5">
        <f t="shared" si="18"/>
        <v>758.33333333333337</v>
      </c>
    </row>
    <row r="435" spans="2:6">
      <c r="C435" s="3" t="s">
        <v>441</v>
      </c>
      <c r="D435" s="38">
        <v>91900</v>
      </c>
    </row>
    <row r="436" spans="2:6">
      <c r="C436" s="2" t="s">
        <v>52</v>
      </c>
      <c r="D436" s="37">
        <f>SUM(D429:D435)</f>
        <v>132770</v>
      </c>
    </row>
    <row r="438" spans="2:6">
      <c r="B438" s="2" t="s">
        <v>349</v>
      </c>
      <c r="C438" s="3" t="s">
        <v>562</v>
      </c>
      <c r="D438" s="38">
        <v>2260</v>
      </c>
      <c r="E438" s="11">
        <v>6</v>
      </c>
      <c r="F438" s="5">
        <f>SUM(D438/E438)</f>
        <v>376.66666666666669</v>
      </c>
    </row>
    <row r="439" spans="2:6">
      <c r="C439" s="3" t="s">
        <v>563</v>
      </c>
      <c r="D439" s="38">
        <v>1280</v>
      </c>
      <c r="E439" s="11">
        <v>6</v>
      </c>
      <c r="F439" s="5">
        <f>SUM(D439/E439)</f>
        <v>213.33333333333334</v>
      </c>
    </row>
    <row r="440" spans="2:6">
      <c r="C440" s="3" t="s">
        <v>441</v>
      </c>
      <c r="D440" s="38">
        <v>15300</v>
      </c>
    </row>
    <row r="441" spans="2:6">
      <c r="C441" s="2" t="s">
        <v>52</v>
      </c>
      <c r="D441" s="37">
        <f>SUM(D438:D440)</f>
        <v>18840</v>
      </c>
    </row>
    <row r="443" spans="2:6">
      <c r="B443" s="2" t="s">
        <v>358</v>
      </c>
      <c r="C443" s="3" t="s">
        <v>564</v>
      </c>
      <c r="D443" s="38">
        <v>3280</v>
      </c>
      <c r="E443" s="11">
        <v>6</v>
      </c>
      <c r="F443" s="5">
        <f t="shared" ref="F443:F451" si="19">SUM(D443/E443)</f>
        <v>546.66666666666663</v>
      </c>
    </row>
    <row r="444" spans="2:6">
      <c r="C444" s="3" t="s">
        <v>565</v>
      </c>
      <c r="D444" s="38">
        <v>9650</v>
      </c>
      <c r="E444" s="11">
        <v>7</v>
      </c>
      <c r="F444" s="5">
        <f t="shared" si="19"/>
        <v>1378.5714285714287</v>
      </c>
    </row>
    <row r="445" spans="2:6">
      <c r="C445" s="3" t="s">
        <v>566</v>
      </c>
      <c r="D445" s="38">
        <v>3080</v>
      </c>
      <c r="E445" s="11">
        <v>6</v>
      </c>
      <c r="F445" s="5">
        <f t="shared" si="19"/>
        <v>513.33333333333337</v>
      </c>
    </row>
    <row r="446" spans="2:6">
      <c r="C446" s="3" t="s">
        <v>567</v>
      </c>
      <c r="D446" s="38">
        <v>2050</v>
      </c>
      <c r="E446" s="11">
        <v>6</v>
      </c>
      <c r="F446" s="5">
        <f t="shared" si="19"/>
        <v>341.66666666666669</v>
      </c>
    </row>
    <row r="447" spans="2:6">
      <c r="C447" s="3" t="s">
        <v>568</v>
      </c>
      <c r="D447" s="38">
        <v>6820</v>
      </c>
      <c r="E447" s="11">
        <v>7</v>
      </c>
      <c r="F447" s="5">
        <f t="shared" si="19"/>
        <v>974.28571428571433</v>
      </c>
    </row>
    <row r="448" spans="2:6">
      <c r="C448" s="3" t="s">
        <v>569</v>
      </c>
      <c r="D448" s="38">
        <v>500</v>
      </c>
      <c r="E448" s="11">
        <v>6</v>
      </c>
      <c r="F448" s="5">
        <f t="shared" si="19"/>
        <v>83.333333333333329</v>
      </c>
    </row>
    <row r="449" spans="3:8">
      <c r="C449" s="3" t="s">
        <v>570</v>
      </c>
      <c r="D449" s="38">
        <v>4580</v>
      </c>
      <c r="E449" s="11">
        <v>6</v>
      </c>
      <c r="F449" s="5">
        <f t="shared" si="19"/>
        <v>763.33333333333337</v>
      </c>
    </row>
    <row r="450" spans="3:8">
      <c r="C450" s="3" t="s">
        <v>571</v>
      </c>
      <c r="D450" s="38">
        <v>1740</v>
      </c>
      <c r="E450" s="11">
        <v>6</v>
      </c>
      <c r="F450" s="5">
        <f t="shared" si="19"/>
        <v>290</v>
      </c>
    </row>
    <row r="451" spans="3:8">
      <c r="C451" s="3" t="s">
        <v>572</v>
      </c>
      <c r="D451" s="38">
        <v>2180</v>
      </c>
      <c r="E451" s="11">
        <v>6</v>
      </c>
      <c r="F451" s="5">
        <f t="shared" si="19"/>
        <v>363.33333333333331</v>
      </c>
    </row>
    <row r="452" spans="3:8">
      <c r="C452" s="2" t="s">
        <v>52</v>
      </c>
      <c r="D452" s="37">
        <f>SUM(D443:D451)</f>
        <v>33880</v>
      </c>
    </row>
    <row r="454" spans="3:8">
      <c r="C454" s="2" t="s">
        <v>573</v>
      </c>
    </row>
    <row r="455" spans="3:8">
      <c r="C455" s="3" t="s">
        <v>574</v>
      </c>
      <c r="D455" s="38">
        <v>1250</v>
      </c>
      <c r="E455" s="11">
        <v>1</v>
      </c>
      <c r="F455" s="5">
        <f>SUM(D455/E455)</f>
        <v>1250</v>
      </c>
      <c r="G455" s="5">
        <f>SUM(F455-F458)</f>
        <v>-128.57142857142867</v>
      </c>
      <c r="H455" s="7">
        <f>SUM(G455/(F458/100))</f>
        <v>-9.3264248704663277</v>
      </c>
    </row>
    <row r="456" spans="3:8">
      <c r="C456" s="3" t="s">
        <v>575</v>
      </c>
      <c r="D456" s="38">
        <v>5950</v>
      </c>
      <c r="E456" s="11">
        <v>4</v>
      </c>
      <c r="F456" s="5">
        <f>SUM(D456/E456)</f>
        <v>1487.5</v>
      </c>
      <c r="G456" s="5">
        <f>SUM(F456-F458)</f>
        <v>108.92857142857133</v>
      </c>
      <c r="H456" s="7">
        <f>SUM(G456/(F458/100))</f>
        <v>7.9015544041450703</v>
      </c>
    </row>
    <row r="457" spans="3:8">
      <c r="C457" s="3" t="s">
        <v>576</v>
      </c>
      <c r="D457" s="38">
        <v>2450</v>
      </c>
      <c r="E457" s="11">
        <v>2</v>
      </c>
      <c r="F457" s="5">
        <f>SUM(D457/E457)</f>
        <v>1225</v>
      </c>
      <c r="G457" s="5">
        <f>SUM(F457-F458)</f>
        <v>-153.57142857142867</v>
      </c>
      <c r="H457" s="10">
        <f>SUM(G457/(F458/100))</f>
        <v>-11.139896373057001</v>
      </c>
    </row>
    <row r="458" spans="3:8">
      <c r="C458" s="2" t="s">
        <v>52</v>
      </c>
      <c r="D458" s="37">
        <f>SUM(D455:D457)</f>
        <v>9650</v>
      </c>
      <c r="E458" s="11">
        <f>SUM(E455:E457)</f>
        <v>7</v>
      </c>
      <c r="F458" s="5">
        <f>SUM(D458/E458)</f>
        <v>1378.5714285714287</v>
      </c>
    </row>
    <row r="460" spans="3:8">
      <c r="C460" s="2" t="s">
        <v>567</v>
      </c>
    </row>
    <row r="461" spans="3:8">
      <c r="C461" s="3" t="s">
        <v>577</v>
      </c>
      <c r="D461" s="38">
        <v>330</v>
      </c>
      <c r="E461" s="11">
        <v>1</v>
      </c>
      <c r="F461" s="5">
        <f>SUM(D461/E461)</f>
        <v>330</v>
      </c>
      <c r="G461" s="5">
        <f>SUM(F461-F464)</f>
        <v>-11.666666666666686</v>
      </c>
      <c r="H461" s="7">
        <f>SUM(G461/(F464/100))</f>
        <v>-3.4146341463414687</v>
      </c>
    </row>
    <row r="462" spans="3:8">
      <c r="C462" s="3" t="s">
        <v>578</v>
      </c>
      <c r="D462" s="38">
        <v>770</v>
      </c>
      <c r="E462" s="11">
        <v>2</v>
      </c>
      <c r="F462" s="5">
        <f>SUM(D462/E462)</f>
        <v>385</v>
      </c>
      <c r="G462" s="5">
        <f>SUM(F462-F464)</f>
        <v>43.333333333333314</v>
      </c>
      <c r="H462" s="10">
        <f>SUM(G462/(F464/100))</f>
        <v>12.682926829268286</v>
      </c>
    </row>
    <row r="463" spans="3:8">
      <c r="C463" s="3" t="s">
        <v>579</v>
      </c>
      <c r="D463" s="38">
        <v>950</v>
      </c>
      <c r="E463" s="11">
        <v>3</v>
      </c>
      <c r="F463" s="5">
        <f>SUM(D463/E463)</f>
        <v>316.66666666666669</v>
      </c>
      <c r="G463" s="5">
        <f>SUM(F463-F464)</f>
        <v>-25</v>
      </c>
      <c r="H463" s="7">
        <f>SUM(G463/(F464/100))</f>
        <v>-7.3170731707317067</v>
      </c>
    </row>
    <row r="464" spans="3:8">
      <c r="C464" s="2" t="s">
        <v>52</v>
      </c>
      <c r="D464" s="37">
        <f>SUM(D461:D463)</f>
        <v>2050</v>
      </c>
      <c r="E464" s="11">
        <f>SUM(E461:E463)</f>
        <v>6</v>
      </c>
      <c r="F464" s="5">
        <f>SUM(D464/E464)</f>
        <v>341.66666666666669</v>
      </c>
    </row>
    <row r="465" spans="2:6">
      <c r="C465" s="2"/>
      <c r="D465" s="37"/>
    </row>
    <row r="466" spans="2:6">
      <c r="B466" s="2" t="s">
        <v>364</v>
      </c>
      <c r="C466" s="3" t="s">
        <v>580</v>
      </c>
      <c r="D466" s="38">
        <v>1670</v>
      </c>
      <c r="E466" s="11">
        <v>5</v>
      </c>
      <c r="F466" s="5">
        <f>SUM(D466/E466)</f>
        <v>334</v>
      </c>
    </row>
    <row r="467" spans="2:6">
      <c r="C467" s="3" t="s">
        <v>441</v>
      </c>
      <c r="D467" s="38">
        <v>11300</v>
      </c>
    </row>
    <row r="468" spans="2:6">
      <c r="C468" s="2" t="s">
        <v>52</v>
      </c>
      <c r="D468" s="37">
        <f>SUM(D466:D467)</f>
        <v>12970</v>
      </c>
    </row>
    <row r="470" spans="2:6">
      <c r="B470" s="2" t="s">
        <v>368</v>
      </c>
      <c r="C470" s="3" t="s">
        <v>581</v>
      </c>
      <c r="D470" s="38">
        <v>2080</v>
      </c>
      <c r="E470" s="11">
        <v>5</v>
      </c>
      <c r="F470" s="5">
        <f>SUM(D470/E470)</f>
        <v>416</v>
      </c>
    </row>
    <row r="471" spans="2:6">
      <c r="C471" s="3" t="s">
        <v>441</v>
      </c>
      <c r="D471" s="38">
        <v>55900</v>
      </c>
    </row>
    <row r="472" spans="2:6">
      <c r="C472" s="2" t="s">
        <v>52</v>
      </c>
      <c r="D472" s="37">
        <f>SUM(D470:D471)</f>
        <v>57980</v>
      </c>
    </row>
  </sheetData>
  <pageMargins left="0.39370078740157483" right="0.39370078740157483" top="0.55118110236220474" bottom="0.43307086614173229" header="0.51181102362204722" footer="0.51181102362204722"/>
  <pageSetup paperSize="9" scale="85" orientation="landscape" r:id="rId1"/>
  <rowBreaks count="14" manualBreakCount="14">
    <brk id="33" max="16383" man="1"/>
    <brk id="64" max="16383" man="1"/>
    <brk id="97" max="16383" man="1"/>
    <brk id="124" max="16383" man="1"/>
    <brk id="157" max="16383" man="1"/>
    <brk id="203" max="16383" man="1"/>
    <brk id="236" max="16383" man="1"/>
    <brk id="269" max="16383" man="1"/>
    <brk id="299" max="16383" man="1"/>
    <brk id="323" max="16383" man="1"/>
    <brk id="353" max="16383" man="1"/>
    <brk id="384" max="16383" man="1"/>
    <brk id="412" max="16383" man="1"/>
    <brk id="4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3"/>
  <sheetViews>
    <sheetView zoomScale="110" zoomScaleNormal="110" workbookViewId="0">
      <pane ySplit="2" topLeftCell="A107" activePane="bottomLeft" state="frozen"/>
      <selection pane="bottomLeft" activeCell="D67" sqref="D67"/>
      <selection activeCell="A3" sqref="A3"/>
    </sheetView>
  </sheetViews>
  <sheetFormatPr defaultRowHeight="15.75"/>
  <cols>
    <col min="1" max="1" width="24.7109375" style="3" customWidth="1"/>
    <col min="2" max="2" width="31.42578125" style="3" customWidth="1"/>
    <col min="3" max="3" width="53.140625" style="3" customWidth="1"/>
    <col min="4" max="4" width="11.5703125" style="41" customWidth="1"/>
    <col min="5" max="5" width="9.140625" style="6"/>
    <col min="6" max="7" width="9.140625" style="3"/>
    <col min="8" max="8" width="9.140625" style="8"/>
  </cols>
  <sheetData>
    <row r="1" spans="1:11" ht="27" customHeight="1">
      <c r="B1" s="15" t="s">
        <v>582</v>
      </c>
    </row>
    <row r="2" spans="1:11" s="1" customFormat="1" ht="63.75" customHeight="1">
      <c r="A2" s="2"/>
      <c r="B2" s="2" t="s">
        <v>583</v>
      </c>
      <c r="C2" s="2" t="s">
        <v>584</v>
      </c>
      <c r="D2" s="18" t="s">
        <v>28</v>
      </c>
      <c r="E2" s="23" t="s">
        <v>29</v>
      </c>
      <c r="F2" s="23" t="s">
        <v>585</v>
      </c>
      <c r="G2" s="13" t="s">
        <v>31</v>
      </c>
      <c r="H2" s="24" t="s">
        <v>32</v>
      </c>
    </row>
    <row r="4" spans="1:11">
      <c r="B4" s="2" t="s">
        <v>586</v>
      </c>
      <c r="C4" s="12" t="s">
        <v>587</v>
      </c>
    </row>
    <row r="5" spans="1:11">
      <c r="B5" s="2"/>
      <c r="C5" s="3" t="s">
        <v>588</v>
      </c>
      <c r="D5" s="44">
        <v>22400</v>
      </c>
      <c r="E5" s="6">
        <v>1</v>
      </c>
      <c r="F5" s="5">
        <f t="shared" ref="F5:F11" si="0">SUM(D5/E5)</f>
        <v>22400</v>
      </c>
      <c r="G5" s="5">
        <f>SUM(F5-F12)</f>
        <v>771.42857142857247</v>
      </c>
      <c r="H5" s="7">
        <f>SUM(G5/(F12/100))</f>
        <v>3.5667107001321052</v>
      </c>
      <c r="J5" s="3"/>
      <c r="K5" s="9"/>
    </row>
    <row r="6" spans="1:11">
      <c r="C6" s="3" t="s">
        <v>589</v>
      </c>
      <c r="D6" s="44">
        <v>20600</v>
      </c>
      <c r="E6" s="6">
        <v>1</v>
      </c>
      <c r="F6" s="5">
        <f t="shared" si="0"/>
        <v>20600</v>
      </c>
      <c r="G6" s="5">
        <f>SUM(F6-F12)</f>
        <v>-1028.5714285714275</v>
      </c>
      <c r="H6" s="7">
        <f>SUM(G6/(F12/100))</f>
        <v>-4.7556142668427963</v>
      </c>
      <c r="J6" s="3"/>
      <c r="K6" s="9"/>
    </row>
    <row r="7" spans="1:11">
      <c r="C7" s="3" t="s">
        <v>590</v>
      </c>
      <c r="D7" s="44">
        <v>20400</v>
      </c>
      <c r="E7" s="6">
        <v>1</v>
      </c>
      <c r="F7" s="5">
        <f t="shared" si="0"/>
        <v>20400</v>
      </c>
      <c r="G7" s="5">
        <f>SUM(F7-F12)</f>
        <v>-1228.5714285714275</v>
      </c>
      <c r="H7" s="7">
        <f>SUM(G7/(F12/100))</f>
        <v>-5.6803170409511186</v>
      </c>
      <c r="J7" s="3"/>
      <c r="K7" s="9"/>
    </row>
    <row r="8" spans="1:11">
      <c r="C8" s="3" t="s">
        <v>591</v>
      </c>
      <c r="D8" s="44">
        <v>21900</v>
      </c>
      <c r="E8" s="6">
        <v>1</v>
      </c>
      <c r="F8" s="5">
        <f t="shared" si="0"/>
        <v>21900</v>
      </c>
      <c r="G8" s="5">
        <f>SUM(F8-F12)</f>
        <v>271.42857142857247</v>
      </c>
      <c r="H8" s="7">
        <f>SUM(G8/(F12/100))</f>
        <v>1.2549537648612994</v>
      </c>
      <c r="J8" s="3"/>
      <c r="K8" s="9"/>
    </row>
    <row r="9" spans="1:11">
      <c r="C9" s="3" t="s">
        <v>592</v>
      </c>
      <c r="D9" s="44">
        <v>22800</v>
      </c>
      <c r="E9" s="6">
        <v>1</v>
      </c>
      <c r="F9" s="5">
        <f t="shared" si="0"/>
        <v>22800</v>
      </c>
      <c r="G9" s="5">
        <f>F9-F12</f>
        <v>1171.4285714285725</v>
      </c>
      <c r="H9" s="7">
        <f>SUM(G9/(F12/100))</f>
        <v>5.4161162483487502</v>
      </c>
      <c r="J9" s="3"/>
      <c r="K9" s="9"/>
    </row>
    <row r="10" spans="1:11">
      <c r="C10" s="3" t="s">
        <v>593</v>
      </c>
      <c r="D10" s="44">
        <v>20100</v>
      </c>
      <c r="E10" s="6">
        <v>1</v>
      </c>
      <c r="F10" s="5">
        <f t="shared" si="0"/>
        <v>20100</v>
      </c>
      <c r="G10" s="5">
        <f>SUM(F10-F12)</f>
        <v>-1528.5714285714275</v>
      </c>
      <c r="H10" s="7">
        <f>SUM(G10/(F12/100))</f>
        <v>-7.0673712021136019</v>
      </c>
      <c r="J10" s="3"/>
      <c r="K10" s="9"/>
    </row>
    <row r="11" spans="1:11">
      <c r="C11" s="3" t="s">
        <v>594</v>
      </c>
      <c r="D11" s="44">
        <v>23200</v>
      </c>
      <c r="E11" s="6">
        <v>1</v>
      </c>
      <c r="F11" s="5">
        <f t="shared" si="0"/>
        <v>23200</v>
      </c>
      <c r="G11" s="5">
        <f>SUM(F11-F12)</f>
        <v>1571.4285714285725</v>
      </c>
      <c r="H11" s="7">
        <f>SUM(G11/(F12/100))</f>
        <v>7.2655217965653947</v>
      </c>
      <c r="J11" s="3"/>
      <c r="K11" s="9"/>
    </row>
    <row r="12" spans="1:11">
      <c r="C12" s="2" t="s">
        <v>38</v>
      </c>
      <c r="D12" s="42">
        <f>SUM(D5:D11)</f>
        <v>151400</v>
      </c>
      <c r="E12" s="6">
        <f>SUM(E5:E11)</f>
        <v>7</v>
      </c>
      <c r="F12" s="5">
        <f>SUM(D12/E12)</f>
        <v>21628.571428571428</v>
      </c>
    </row>
    <row r="13" spans="1:11">
      <c r="C13" s="2"/>
      <c r="D13" s="42"/>
      <c r="F13" s="5"/>
    </row>
    <row r="14" spans="1:11">
      <c r="C14" s="12" t="s">
        <v>595</v>
      </c>
    </row>
    <row r="15" spans="1:11">
      <c r="C15" s="3" t="s">
        <v>596</v>
      </c>
      <c r="D15" s="44">
        <v>50000</v>
      </c>
      <c r="E15" s="6">
        <v>2</v>
      </c>
      <c r="F15" s="5">
        <f t="shared" ref="F15" si="1">SUM(D15/E15)</f>
        <v>25000</v>
      </c>
    </row>
    <row r="16" spans="1:11">
      <c r="F16" s="5"/>
    </row>
    <row r="17" spans="2:8">
      <c r="C17" s="2" t="s">
        <v>597</v>
      </c>
      <c r="D17" s="42">
        <f>SUM(D12+D15)</f>
        <v>201400</v>
      </c>
      <c r="E17" s="6">
        <f>SUM(E12+E15)</f>
        <v>9</v>
      </c>
      <c r="F17" s="5">
        <f t="shared" ref="F17" si="2">SUM(D17/E17)</f>
        <v>22377.777777777777</v>
      </c>
    </row>
    <row r="19" spans="2:8">
      <c r="B19" s="2" t="s">
        <v>598</v>
      </c>
      <c r="C19" s="12" t="s">
        <v>587</v>
      </c>
    </row>
    <row r="20" spans="2:8">
      <c r="C20" s="3" t="s">
        <v>599</v>
      </c>
      <c r="D20" s="44">
        <v>35100</v>
      </c>
      <c r="E20" s="6">
        <v>1</v>
      </c>
      <c r="F20" s="5">
        <f t="shared" ref="F20:F26" si="3">SUM(D20/E20)</f>
        <v>35100</v>
      </c>
      <c r="G20" s="5">
        <f>SUM(F20-F26)</f>
        <v>-2525</v>
      </c>
      <c r="H20" s="7">
        <f>SUM(G20/(F26/100))</f>
        <v>-6.7109634551495017</v>
      </c>
    </row>
    <row r="21" spans="2:8">
      <c r="C21" s="3" t="s">
        <v>600</v>
      </c>
      <c r="D21" s="44">
        <v>75100</v>
      </c>
      <c r="E21" s="6">
        <v>2</v>
      </c>
      <c r="F21" s="5">
        <f t="shared" si="3"/>
        <v>37550</v>
      </c>
      <c r="G21" s="5">
        <f>SUM(F21-F26)</f>
        <v>-75</v>
      </c>
      <c r="H21" s="7">
        <f>SUM(G21/(F26/100))</f>
        <v>-0.19933554817275748</v>
      </c>
    </row>
    <row r="22" spans="2:8">
      <c r="C22" s="3" t="s">
        <v>601</v>
      </c>
      <c r="D22" s="44">
        <v>67800</v>
      </c>
      <c r="E22" s="6">
        <v>2</v>
      </c>
      <c r="F22" s="5">
        <f t="shared" si="3"/>
        <v>33900</v>
      </c>
      <c r="G22" s="5">
        <f>SUM(F22-F26)</f>
        <v>-3725</v>
      </c>
      <c r="H22" s="7">
        <f>SUM(G22/(F26/100))</f>
        <v>-9.9003322259136208</v>
      </c>
    </row>
    <row r="23" spans="2:8">
      <c r="C23" s="3" t="s">
        <v>602</v>
      </c>
      <c r="D23" s="44">
        <v>37800</v>
      </c>
      <c r="E23" s="6">
        <v>1</v>
      </c>
      <c r="F23" s="5">
        <f t="shared" si="3"/>
        <v>37800</v>
      </c>
      <c r="G23" s="5">
        <f>SUM(F23-F26)</f>
        <v>175</v>
      </c>
      <c r="H23" s="7">
        <f>SUM(G23/(F26/100))</f>
        <v>0.46511627906976744</v>
      </c>
    </row>
    <row r="24" spans="2:8">
      <c r="C24" s="3" t="s">
        <v>603</v>
      </c>
      <c r="D24" s="44">
        <v>163600</v>
      </c>
      <c r="E24" s="6">
        <v>4</v>
      </c>
      <c r="F24" s="5">
        <f t="shared" si="3"/>
        <v>40900</v>
      </c>
      <c r="G24" s="5">
        <f>SUM(F24-F26)</f>
        <v>3275</v>
      </c>
      <c r="H24" s="7">
        <f>SUM(G24/(F26/100))</f>
        <v>8.7043189368770761</v>
      </c>
    </row>
    <row r="25" spans="2:8">
      <c r="C25" s="3" t="s">
        <v>604</v>
      </c>
      <c r="D25" s="44">
        <v>72100</v>
      </c>
      <c r="E25" s="6">
        <v>2</v>
      </c>
      <c r="F25" s="5">
        <f t="shared" si="3"/>
        <v>36050</v>
      </c>
      <c r="G25" s="5">
        <f>SUM(F25-F26)</f>
        <v>-1575</v>
      </c>
      <c r="H25" s="7">
        <f>SUM(G25/(F26/100))</f>
        <v>-4.1860465116279073</v>
      </c>
    </row>
    <row r="26" spans="2:8">
      <c r="C26" s="2" t="s">
        <v>38</v>
      </c>
      <c r="D26" s="42">
        <f>SUM(D20:D25)</f>
        <v>451500</v>
      </c>
      <c r="E26" s="6">
        <f>SUM(E20:E25)</f>
        <v>12</v>
      </c>
      <c r="F26" s="5">
        <f t="shared" si="3"/>
        <v>37625</v>
      </c>
    </row>
    <row r="28" spans="2:8">
      <c r="C28" s="12" t="s">
        <v>595</v>
      </c>
    </row>
    <row r="29" spans="2:8">
      <c r="C29" s="3" t="s">
        <v>605</v>
      </c>
      <c r="D29" s="44">
        <v>44500</v>
      </c>
      <c r="E29" s="6">
        <v>1</v>
      </c>
      <c r="F29" s="5">
        <f t="shared" ref="F29:F33" si="4">SUM(D29/E29)</f>
        <v>44500</v>
      </c>
      <c r="G29" s="5">
        <f>SUM(F29-F31)</f>
        <v>4200</v>
      </c>
      <c r="H29" s="10">
        <f>SUM(G29/(F31/100))</f>
        <v>10.421836228287841</v>
      </c>
    </row>
    <row r="30" spans="2:8">
      <c r="C30" s="3" t="s">
        <v>606</v>
      </c>
      <c r="D30" s="44">
        <v>36100</v>
      </c>
      <c r="E30" s="6">
        <v>1</v>
      </c>
      <c r="F30" s="5">
        <f t="shared" si="4"/>
        <v>36100</v>
      </c>
      <c r="G30" s="5">
        <f>SUM(F30-F31)</f>
        <v>-4200</v>
      </c>
      <c r="H30" s="10">
        <f>SUM(G30/(F31/100))</f>
        <v>-10.421836228287841</v>
      </c>
    </row>
    <row r="31" spans="2:8">
      <c r="C31" s="2" t="s">
        <v>38</v>
      </c>
      <c r="D31" s="42">
        <f>SUM(D29:D30)</f>
        <v>80600</v>
      </c>
      <c r="E31" s="6">
        <f>SUM(E29:E30)</f>
        <v>2</v>
      </c>
      <c r="F31" s="5">
        <f t="shared" si="4"/>
        <v>40300</v>
      </c>
    </row>
    <row r="33" spans="2:8">
      <c r="C33" s="2" t="s">
        <v>597</v>
      </c>
      <c r="D33" s="42">
        <f>SUM(D26+D31)</f>
        <v>532100</v>
      </c>
      <c r="E33" s="6">
        <f>SUM(E26+E31)</f>
        <v>14</v>
      </c>
      <c r="F33" s="5">
        <f t="shared" si="4"/>
        <v>38007.142857142855</v>
      </c>
    </row>
    <row r="35" spans="2:8">
      <c r="B35" s="2" t="s">
        <v>607</v>
      </c>
      <c r="C35" s="12" t="s">
        <v>587</v>
      </c>
    </row>
    <row r="36" spans="2:8">
      <c r="C36" s="3" t="s">
        <v>608</v>
      </c>
      <c r="D36" s="44">
        <v>52500</v>
      </c>
      <c r="E36" s="6">
        <v>2</v>
      </c>
      <c r="F36" s="5">
        <f t="shared" ref="F36:F40" si="5">SUM(D36/E36)</f>
        <v>26250</v>
      </c>
      <c r="G36" s="5">
        <f>SUM(F36-F40)</f>
        <v>668.18181818181984</v>
      </c>
      <c r="H36" s="7">
        <f>SUM(G36/(F40/100))</f>
        <v>2.6119402985074691</v>
      </c>
    </row>
    <row r="37" spans="2:8">
      <c r="C37" s="3" t="s">
        <v>609</v>
      </c>
      <c r="D37" s="44">
        <v>143100</v>
      </c>
      <c r="E37" s="6">
        <v>5</v>
      </c>
      <c r="F37" s="5">
        <f t="shared" si="5"/>
        <v>28620</v>
      </c>
      <c r="G37" s="5">
        <f>SUM(F37-F40)</f>
        <v>3038.1818181818198</v>
      </c>
      <c r="H37" s="10">
        <f>SUM(G37/(F40/100))</f>
        <v>11.876332622601286</v>
      </c>
    </row>
    <row r="38" spans="2:8">
      <c r="C38" s="3" t="s">
        <v>610</v>
      </c>
      <c r="D38" s="44">
        <v>51600</v>
      </c>
      <c r="E38" s="6">
        <v>2</v>
      </c>
      <c r="F38" s="5">
        <f t="shared" si="5"/>
        <v>25800</v>
      </c>
      <c r="G38" s="5">
        <f>SUM(F38-F40)</f>
        <v>218.18181818181984</v>
      </c>
      <c r="H38" s="7">
        <f>SUM(G38/(F40/100))</f>
        <v>0.85287846481876983</v>
      </c>
    </row>
    <row r="39" spans="2:8">
      <c r="C39" s="3" t="s">
        <v>611</v>
      </c>
      <c r="D39" s="44">
        <v>34200</v>
      </c>
      <c r="E39" s="6">
        <v>2</v>
      </c>
      <c r="F39" s="5">
        <f t="shared" si="5"/>
        <v>17100</v>
      </c>
      <c r="G39" s="5">
        <f>SUM(F39-F40)</f>
        <v>-8481.8181818181802</v>
      </c>
      <c r="H39" s="10">
        <f>SUM(G39/(F40/100))</f>
        <v>-33.155650319829419</v>
      </c>
    </row>
    <row r="40" spans="2:8">
      <c r="C40" s="2" t="s">
        <v>38</v>
      </c>
      <c r="D40" s="42">
        <f>SUM(D36:D39)</f>
        <v>281400</v>
      </c>
      <c r="E40" s="6">
        <f>SUM(E36:E39)</f>
        <v>11</v>
      </c>
      <c r="F40" s="5">
        <f t="shared" si="5"/>
        <v>25581.81818181818</v>
      </c>
    </row>
    <row r="41" spans="2:8">
      <c r="C41" s="2"/>
      <c r="D41" s="42"/>
      <c r="F41" s="5"/>
    </row>
    <row r="42" spans="2:8">
      <c r="C42" s="12" t="s">
        <v>595</v>
      </c>
      <c r="D42" s="42"/>
      <c r="F42" s="5"/>
    </row>
    <row r="43" spans="2:8">
      <c r="C43" s="3" t="s">
        <v>612</v>
      </c>
      <c r="D43" s="44">
        <v>25600</v>
      </c>
      <c r="E43" s="6">
        <v>1</v>
      </c>
      <c r="F43" s="5">
        <f t="shared" ref="F43:F48" si="6">SUM(D43/E43)</f>
        <v>25600</v>
      </c>
      <c r="G43" s="5">
        <f>SUM(F43-F46)</f>
        <v>2200</v>
      </c>
      <c r="H43" s="7">
        <f>SUM(G43/(F46/100))</f>
        <v>9.4017094017094021</v>
      </c>
    </row>
    <row r="44" spans="2:8">
      <c r="C44" s="3" t="s">
        <v>613</v>
      </c>
      <c r="D44" s="44">
        <v>22400</v>
      </c>
      <c r="E44" s="6">
        <v>1</v>
      </c>
      <c r="F44" s="5">
        <f t="shared" si="6"/>
        <v>22400</v>
      </c>
      <c r="G44" s="5">
        <f>SUM(F44-F46)</f>
        <v>-1000</v>
      </c>
      <c r="H44" s="7">
        <f>SUM(G44/(F46/100))</f>
        <v>-4.2735042735042734</v>
      </c>
    </row>
    <row r="45" spans="2:8">
      <c r="C45" s="3" t="s">
        <v>614</v>
      </c>
      <c r="D45" s="44">
        <v>22200</v>
      </c>
      <c r="E45" s="6">
        <v>1</v>
      </c>
      <c r="F45" s="5">
        <f t="shared" si="6"/>
        <v>22200</v>
      </c>
      <c r="G45" s="5">
        <f>SUM(F45-F46)</f>
        <v>-1200</v>
      </c>
      <c r="H45" s="7">
        <f>SUM(G45/(F46/100))</f>
        <v>-5.1282051282051286</v>
      </c>
    </row>
    <row r="46" spans="2:8">
      <c r="C46" s="2" t="s">
        <v>38</v>
      </c>
      <c r="D46" s="42">
        <f>SUM(D43:D45)</f>
        <v>70200</v>
      </c>
      <c r="E46" s="6">
        <f>SUM(E43:E45)</f>
        <v>3</v>
      </c>
      <c r="F46" s="5">
        <f t="shared" si="6"/>
        <v>23400</v>
      </c>
    </row>
    <row r="47" spans="2:8">
      <c r="C47" s="2"/>
      <c r="D47" s="42"/>
      <c r="F47" s="5"/>
    </row>
    <row r="48" spans="2:8">
      <c r="C48" s="2" t="s">
        <v>597</v>
      </c>
      <c r="D48" s="42">
        <f>SUM(D40+D46)</f>
        <v>351600</v>
      </c>
      <c r="E48" s="6">
        <f>SUM(E40+E46)</f>
        <v>14</v>
      </c>
      <c r="F48" s="5">
        <f t="shared" si="6"/>
        <v>25114.285714285714</v>
      </c>
    </row>
    <row r="49" spans="2:8">
      <c r="C49" s="2"/>
      <c r="D49" s="42"/>
      <c r="F49" s="5"/>
    </row>
    <row r="50" spans="2:8">
      <c r="B50" s="2" t="s">
        <v>615</v>
      </c>
      <c r="C50" s="12" t="s">
        <v>587</v>
      </c>
    </row>
    <row r="51" spans="2:8">
      <c r="B51" s="2"/>
      <c r="C51" s="3" t="s">
        <v>616</v>
      </c>
      <c r="D51" s="44">
        <v>4480</v>
      </c>
      <c r="E51" s="6">
        <v>1</v>
      </c>
      <c r="F51" s="5">
        <f t="shared" ref="F51:F56" si="7">SUM(D51/E51)</f>
        <v>4480</v>
      </c>
      <c r="G51" s="5">
        <f>SUM(F51-F56)</f>
        <v>-11767.777777777777</v>
      </c>
      <c r="H51" s="10">
        <f>SUM(G51/(F56/100))</f>
        <v>-72.426998563906182</v>
      </c>
    </row>
    <row r="52" spans="2:8">
      <c r="C52" s="3" t="s">
        <v>617</v>
      </c>
      <c r="D52" s="44">
        <v>56700</v>
      </c>
      <c r="E52" s="6">
        <v>3</v>
      </c>
      <c r="F52" s="5">
        <f t="shared" si="7"/>
        <v>18900</v>
      </c>
      <c r="G52" s="5">
        <f>SUM(F52-F56)</f>
        <v>2652.2222222222226</v>
      </c>
      <c r="H52" s="10">
        <f>SUM(G52/(F56/100))</f>
        <v>16.323599808520829</v>
      </c>
    </row>
    <row r="53" spans="2:8">
      <c r="C53" s="3" t="s">
        <v>618</v>
      </c>
      <c r="D53" s="44">
        <v>19600</v>
      </c>
      <c r="E53" s="6">
        <v>1</v>
      </c>
      <c r="F53" s="5">
        <f t="shared" si="7"/>
        <v>19600</v>
      </c>
      <c r="G53" s="5">
        <f>SUM(F53-F56)</f>
        <v>3352.2222222222226</v>
      </c>
      <c r="H53" s="10">
        <f>SUM(G53/(F56/100))</f>
        <v>20.631881282910488</v>
      </c>
    </row>
    <row r="54" spans="2:8">
      <c r="C54" s="3" t="s">
        <v>619</v>
      </c>
      <c r="D54" s="44">
        <v>13450</v>
      </c>
      <c r="E54" s="6">
        <v>1</v>
      </c>
      <c r="F54" s="5">
        <f t="shared" si="7"/>
        <v>13450</v>
      </c>
      <c r="G54" s="5">
        <f>SUM(F54-F56)</f>
        <v>-2797.7777777777774</v>
      </c>
      <c r="H54" s="10">
        <f>SUM(G54/(F56/100))</f>
        <v>-17.219448813512958</v>
      </c>
    </row>
    <row r="55" spans="2:8">
      <c r="C55" s="3" t="s">
        <v>620</v>
      </c>
      <c r="D55" s="44">
        <v>52000</v>
      </c>
      <c r="E55" s="6">
        <v>3</v>
      </c>
      <c r="F55" s="5">
        <f t="shared" si="7"/>
        <v>17333.333333333332</v>
      </c>
      <c r="G55" s="5">
        <f>SUM(F55-F56)</f>
        <v>1085.5555555555547</v>
      </c>
      <c r="H55" s="7">
        <f>SUM(G55/(F56/100))</f>
        <v>6.6812555563153895</v>
      </c>
    </row>
    <row r="56" spans="2:8">
      <c r="C56" s="2" t="s">
        <v>38</v>
      </c>
      <c r="D56" s="42">
        <f>SUM(D51:D55)</f>
        <v>146230</v>
      </c>
      <c r="E56" s="6">
        <f>SUM(E51:E55)</f>
        <v>9</v>
      </c>
      <c r="F56" s="5">
        <f t="shared" si="7"/>
        <v>16247.777777777777</v>
      </c>
    </row>
    <row r="57" spans="2:8">
      <c r="C57" s="2"/>
      <c r="D57" s="42"/>
      <c r="F57" s="5"/>
    </row>
    <row r="58" spans="2:8">
      <c r="C58" s="12" t="s">
        <v>595</v>
      </c>
      <c r="D58" s="42"/>
      <c r="F58" s="5"/>
    </row>
    <row r="59" spans="2:8">
      <c r="C59" s="3" t="s">
        <v>621</v>
      </c>
      <c r="D59" s="44">
        <v>15300</v>
      </c>
      <c r="E59" s="6">
        <v>1</v>
      </c>
      <c r="F59" s="5">
        <f t="shared" ref="F59:F61" si="8">SUM(D59/E59)</f>
        <v>15300</v>
      </c>
      <c r="G59" s="5">
        <f>SUM(F59-F61)</f>
        <v>-1525</v>
      </c>
      <c r="H59" s="7">
        <f>SUM(G59/(F61/100))</f>
        <v>-9.0638930163447249</v>
      </c>
    </row>
    <row r="60" spans="2:8">
      <c r="C60" s="3" t="s">
        <v>622</v>
      </c>
      <c r="D60" s="44">
        <v>18350</v>
      </c>
      <c r="E60" s="6">
        <v>1</v>
      </c>
      <c r="F60" s="5">
        <f t="shared" si="8"/>
        <v>18350</v>
      </c>
      <c r="G60" s="5">
        <f>SUM(F60-F61)</f>
        <v>1525</v>
      </c>
      <c r="H60" s="7">
        <f>SUM(G60/(F61/100))</f>
        <v>9.0638930163447249</v>
      </c>
    </row>
    <row r="61" spans="2:8">
      <c r="C61" s="2" t="s">
        <v>38</v>
      </c>
      <c r="D61" s="42">
        <f>SUM(D59:D60)</f>
        <v>33650</v>
      </c>
      <c r="E61" s="6">
        <f>SUM(E59:E60)</f>
        <v>2</v>
      </c>
      <c r="F61" s="5">
        <f t="shared" si="8"/>
        <v>16825</v>
      </c>
    </row>
    <row r="62" spans="2:8">
      <c r="C62" s="2"/>
      <c r="D62" s="42"/>
      <c r="F62" s="5"/>
    </row>
    <row r="63" spans="2:8">
      <c r="C63" s="2" t="s">
        <v>597</v>
      </c>
      <c r="D63" s="42">
        <f>SUM(D56+D61)</f>
        <v>179880</v>
      </c>
      <c r="E63" s="22">
        <f>SUM(E56+E61)</f>
        <v>11</v>
      </c>
      <c r="F63" s="5">
        <f t="shared" ref="F63" si="9">SUM(D63/E63)</f>
        <v>16352.727272727272</v>
      </c>
    </row>
    <row r="64" spans="2:8">
      <c r="C64" s="2"/>
      <c r="D64" s="42"/>
      <c r="F64" s="5"/>
    </row>
    <row r="65" spans="2:8">
      <c r="B65" s="2" t="s">
        <v>623</v>
      </c>
      <c r="C65" s="12" t="s">
        <v>587</v>
      </c>
      <c r="D65" s="42"/>
      <c r="F65" s="5"/>
    </row>
    <row r="66" spans="2:8">
      <c r="B66" s="2"/>
      <c r="C66" s="3" t="s">
        <v>624</v>
      </c>
      <c r="D66" s="44">
        <v>20200</v>
      </c>
      <c r="E66" s="6">
        <v>2</v>
      </c>
      <c r="F66" s="5">
        <f t="shared" ref="F66:F70" si="10">SUM(D66/E66)</f>
        <v>10100</v>
      </c>
      <c r="G66" s="5">
        <f>SUM(F66-F70)</f>
        <v>-1308</v>
      </c>
      <c r="H66" s="10">
        <f>SUM(G66/(F70/100))</f>
        <v>-11.465638148667601</v>
      </c>
    </row>
    <row r="67" spans="2:8">
      <c r="C67" s="3" t="s">
        <v>625</v>
      </c>
      <c r="D67" s="44">
        <v>60100</v>
      </c>
      <c r="E67" s="6">
        <v>5</v>
      </c>
      <c r="F67" s="5">
        <f t="shared" si="10"/>
        <v>12020</v>
      </c>
      <c r="G67" s="5">
        <f>SUM(F67-F70)</f>
        <v>612</v>
      </c>
      <c r="H67" s="7">
        <f>SUM(G67/(F70/100))</f>
        <v>5.3646563814866761</v>
      </c>
    </row>
    <row r="68" spans="2:8">
      <c r="C68" s="3" t="s">
        <v>626</v>
      </c>
      <c r="D68" s="44">
        <v>9480</v>
      </c>
      <c r="E68" s="6">
        <v>1</v>
      </c>
      <c r="F68" s="5">
        <f t="shared" si="10"/>
        <v>9480</v>
      </c>
      <c r="G68" s="5">
        <f>SUM(F68-F70)</f>
        <v>-1928</v>
      </c>
      <c r="H68" s="10">
        <f>SUM(G68/(F70/100))</f>
        <v>-16.900420757363253</v>
      </c>
    </row>
    <row r="69" spans="2:8">
      <c r="C69" s="3" t="s">
        <v>627</v>
      </c>
      <c r="D69" s="44">
        <v>24300</v>
      </c>
      <c r="E69" s="6">
        <v>2</v>
      </c>
      <c r="F69" s="5">
        <f t="shared" si="10"/>
        <v>12150</v>
      </c>
      <c r="G69" s="5">
        <f>SUM(F69-F70)</f>
        <v>742</v>
      </c>
      <c r="H69" s="7">
        <f>SUM(G69/(F70/100))</f>
        <v>6.5042075736325389</v>
      </c>
    </row>
    <row r="70" spans="2:8">
      <c r="C70" s="2" t="s">
        <v>38</v>
      </c>
      <c r="D70" s="42">
        <f>SUM(D66:D69)</f>
        <v>114080</v>
      </c>
      <c r="E70" s="6">
        <f>SUM(E66:E69)</f>
        <v>10</v>
      </c>
      <c r="F70" s="5">
        <f t="shared" si="10"/>
        <v>11408</v>
      </c>
    </row>
    <row r="71" spans="2:8">
      <c r="C71" s="2"/>
      <c r="D71" s="42"/>
      <c r="F71" s="5"/>
    </row>
    <row r="72" spans="2:8">
      <c r="C72" s="12" t="s">
        <v>595</v>
      </c>
    </row>
    <row r="73" spans="2:8">
      <c r="C73" s="3" t="s">
        <v>628</v>
      </c>
      <c r="D73" s="44">
        <v>16300</v>
      </c>
      <c r="E73" s="6">
        <v>1</v>
      </c>
      <c r="F73" s="5">
        <f t="shared" ref="F73" si="11">SUM(D73/E73)</f>
        <v>16300</v>
      </c>
    </row>
    <row r="74" spans="2:8">
      <c r="F74" s="5"/>
    </row>
    <row r="75" spans="2:8">
      <c r="C75" s="2" t="s">
        <v>597</v>
      </c>
      <c r="D75" s="42">
        <f>SUM(D70+D73)</f>
        <v>130380</v>
      </c>
      <c r="E75" s="22">
        <f>SUM(E70+E73)</f>
        <v>11</v>
      </c>
      <c r="F75" s="5">
        <f t="shared" ref="F75" si="12">SUM(D75/E75)</f>
        <v>11852.727272727272</v>
      </c>
    </row>
    <row r="76" spans="2:8">
      <c r="C76" s="2"/>
      <c r="D76" s="42"/>
      <c r="F76" s="5"/>
    </row>
    <row r="77" spans="2:8">
      <c r="B77" s="2" t="s">
        <v>629</v>
      </c>
      <c r="C77" s="12" t="s">
        <v>630</v>
      </c>
    </row>
    <row r="78" spans="2:8">
      <c r="B78" s="2"/>
      <c r="C78" s="3" t="s">
        <v>631</v>
      </c>
      <c r="D78" s="44">
        <v>9510</v>
      </c>
      <c r="E78" s="6">
        <v>1</v>
      </c>
      <c r="F78" s="5">
        <f t="shared" ref="F78:F84" si="13">SUM(D78/E78)</f>
        <v>9510</v>
      </c>
      <c r="G78" s="5">
        <f>SUM(F78-F84)</f>
        <v>-8957.5</v>
      </c>
      <c r="H78" s="10">
        <f>SUM(G78/(F84/100))</f>
        <v>-48.50412887505076</v>
      </c>
    </row>
    <row r="79" spans="2:8">
      <c r="C79" s="3" t="s">
        <v>632</v>
      </c>
      <c r="D79" s="44">
        <v>40300</v>
      </c>
      <c r="E79" s="6">
        <v>2</v>
      </c>
      <c r="F79" s="5">
        <f t="shared" si="13"/>
        <v>20150</v>
      </c>
      <c r="G79" s="5">
        <f>SUM(F79-F84)</f>
        <v>1682.5</v>
      </c>
      <c r="H79" s="7">
        <f>SUM(G79/(F84/100))</f>
        <v>9.1105997021795044</v>
      </c>
    </row>
    <row r="80" spans="2:8">
      <c r="C80" s="3" t="s">
        <v>633</v>
      </c>
      <c r="D80" s="44">
        <v>43500</v>
      </c>
      <c r="E80" s="6">
        <v>2</v>
      </c>
      <c r="F80" s="5">
        <f t="shared" si="13"/>
        <v>21750</v>
      </c>
      <c r="G80" s="5">
        <f>SUM(F80-F84)</f>
        <v>3282.5</v>
      </c>
      <c r="H80" s="10">
        <f>SUM(G80/(F84/100))</f>
        <v>17.774468661161499</v>
      </c>
    </row>
    <row r="81" spans="2:8">
      <c r="C81" s="3" t="s">
        <v>634</v>
      </c>
      <c r="D81" s="44">
        <v>79600</v>
      </c>
      <c r="E81" s="6">
        <v>4</v>
      </c>
      <c r="F81" s="5">
        <f t="shared" si="13"/>
        <v>19900</v>
      </c>
      <c r="G81" s="5">
        <f>SUM(F81-F84)</f>
        <v>1432.5</v>
      </c>
      <c r="H81" s="7">
        <f>SUM(G81/(F84/100))</f>
        <v>7.7568701773385671</v>
      </c>
    </row>
    <row r="82" spans="2:8">
      <c r="C82" s="3" t="s">
        <v>635</v>
      </c>
      <c r="D82" s="44">
        <v>32800</v>
      </c>
      <c r="E82" s="6">
        <v>2</v>
      </c>
      <c r="F82" s="5">
        <f t="shared" si="13"/>
        <v>16400</v>
      </c>
      <c r="G82" s="5">
        <f>SUM(F82-F84)</f>
        <v>-2067.5</v>
      </c>
      <c r="H82" s="10">
        <f>SUM(G82/(F84/100))</f>
        <v>-11.195343170434546</v>
      </c>
    </row>
    <row r="83" spans="2:8">
      <c r="C83" s="3" t="s">
        <v>636</v>
      </c>
      <c r="D83" s="44">
        <v>15900</v>
      </c>
      <c r="E83" s="6">
        <v>1</v>
      </c>
      <c r="F83" s="5">
        <f t="shared" si="13"/>
        <v>15900</v>
      </c>
      <c r="G83" s="5">
        <f>SUM(F83-F84)</f>
        <v>-2567.5</v>
      </c>
      <c r="H83" s="10">
        <f>SUM(G83/(F84/100))</f>
        <v>-13.902802220116421</v>
      </c>
    </row>
    <row r="84" spans="2:8">
      <c r="C84" s="2" t="s">
        <v>38</v>
      </c>
      <c r="D84" s="42">
        <f>SUM(D78:D83)</f>
        <v>221610</v>
      </c>
      <c r="E84" s="6">
        <f>SUM(E78:E83)</f>
        <v>12</v>
      </c>
      <c r="F84" s="5">
        <f t="shared" si="13"/>
        <v>18467.5</v>
      </c>
    </row>
    <row r="85" spans="2:8">
      <c r="C85" s="2"/>
      <c r="D85" s="42"/>
      <c r="F85" s="5"/>
    </row>
    <row r="86" spans="2:8">
      <c r="C86" s="12" t="s">
        <v>595</v>
      </c>
    </row>
    <row r="87" spans="2:8">
      <c r="C87" s="3" t="s">
        <v>637</v>
      </c>
      <c r="D87" s="44">
        <v>19500</v>
      </c>
      <c r="E87" s="6">
        <v>1</v>
      </c>
      <c r="F87" s="5">
        <f t="shared" ref="F87:F89" si="14">SUM(D87/E87)</f>
        <v>19500</v>
      </c>
      <c r="G87" s="5">
        <f>SUM(F87-F89)</f>
        <v>-25</v>
      </c>
      <c r="H87" s="7">
        <f>SUM(G87/(F89/100))</f>
        <v>-0.12804097311139565</v>
      </c>
    </row>
    <row r="88" spans="2:8">
      <c r="C88" s="3" t="s">
        <v>638</v>
      </c>
      <c r="D88" s="44">
        <v>19550</v>
      </c>
      <c r="E88" s="6">
        <v>1</v>
      </c>
      <c r="F88" s="5">
        <f t="shared" si="14"/>
        <v>19550</v>
      </c>
      <c r="G88" s="5">
        <f>SUM(F88-F89)</f>
        <v>25</v>
      </c>
      <c r="H88" s="7">
        <f>SUM(G88/(F89/100))</f>
        <v>0.12804097311139565</v>
      </c>
    </row>
    <row r="89" spans="2:8">
      <c r="C89" s="2" t="s">
        <v>38</v>
      </c>
      <c r="D89" s="42">
        <f>SUM(D87:D88)</f>
        <v>39050</v>
      </c>
      <c r="E89" s="6">
        <f>SUM(E87:E88)</f>
        <v>2</v>
      </c>
      <c r="F89" s="5">
        <f t="shared" si="14"/>
        <v>19525</v>
      </c>
    </row>
    <row r="91" spans="2:8">
      <c r="C91" s="2" t="s">
        <v>597</v>
      </c>
      <c r="D91" s="42">
        <f>SUM(D84+D89)</f>
        <v>260660</v>
      </c>
      <c r="E91" s="6">
        <f>SUM(E84+E89)</f>
        <v>14</v>
      </c>
      <c r="F91" s="5">
        <f t="shared" ref="F91" si="15">SUM(D91/E91)</f>
        <v>18618.571428571428</v>
      </c>
    </row>
    <row r="92" spans="2:8">
      <c r="C92" s="2"/>
      <c r="D92" s="42"/>
      <c r="F92" s="5"/>
    </row>
    <row r="93" spans="2:8">
      <c r="B93" s="2" t="s">
        <v>639</v>
      </c>
      <c r="C93" s="12" t="s">
        <v>630</v>
      </c>
      <c r="D93" s="42"/>
      <c r="F93" s="5"/>
    </row>
    <row r="94" spans="2:8">
      <c r="B94" s="2"/>
      <c r="C94" s="3" t="s">
        <v>640</v>
      </c>
      <c r="D94" s="44">
        <v>53000</v>
      </c>
      <c r="E94" s="6">
        <v>1</v>
      </c>
      <c r="F94" s="5">
        <f t="shared" ref="F94:F100" si="16">SUM(D94/E94)</f>
        <v>53000</v>
      </c>
      <c r="G94" s="5">
        <f>SUM(F94-F100)</f>
        <v>14784.615384615383</v>
      </c>
      <c r="H94" s="10">
        <f>SUM(G94/(F100/100))</f>
        <v>38.687600644122377</v>
      </c>
    </row>
    <row r="95" spans="2:8">
      <c r="C95" s="3" t="s">
        <v>641</v>
      </c>
      <c r="D95" s="44">
        <v>66900</v>
      </c>
      <c r="E95" s="6">
        <v>2</v>
      </c>
      <c r="F95" s="5">
        <f t="shared" si="16"/>
        <v>33450</v>
      </c>
      <c r="G95" s="5">
        <f>SUM(F95-F100)</f>
        <v>-4765.3846153846171</v>
      </c>
      <c r="H95" s="10">
        <f>SUM(G95/(F100/100))</f>
        <v>-12.469806763285028</v>
      </c>
    </row>
    <row r="96" spans="2:8">
      <c r="C96" s="3" t="s">
        <v>642</v>
      </c>
      <c r="D96" s="44">
        <v>43300</v>
      </c>
      <c r="E96" s="6">
        <v>1</v>
      </c>
      <c r="F96" s="5">
        <f t="shared" si="16"/>
        <v>43300</v>
      </c>
      <c r="G96" s="5">
        <f>SUM(F96-F100)</f>
        <v>5084.6153846153829</v>
      </c>
      <c r="H96" s="10">
        <f>SUM(G96/(F100/100))</f>
        <v>13.305152979066017</v>
      </c>
    </row>
    <row r="97" spans="2:8">
      <c r="C97" s="3" t="s">
        <v>643</v>
      </c>
      <c r="D97" s="44">
        <v>101900</v>
      </c>
      <c r="E97" s="6">
        <v>3</v>
      </c>
      <c r="F97" s="5">
        <f t="shared" si="16"/>
        <v>33966.666666666664</v>
      </c>
      <c r="G97" s="5">
        <f>SUM(F97-F100)</f>
        <v>-4248.7179487179528</v>
      </c>
      <c r="H97" s="10">
        <f>SUM(G97/(F100/100))</f>
        <v>-11.117820719270004</v>
      </c>
    </row>
    <row r="98" spans="2:8">
      <c r="C98" s="3" t="s">
        <v>644</v>
      </c>
      <c r="D98" s="44">
        <v>185400</v>
      </c>
      <c r="E98" s="6">
        <v>5</v>
      </c>
      <c r="F98" s="5">
        <f t="shared" si="16"/>
        <v>37080</v>
      </c>
      <c r="G98" s="5">
        <f>SUM(F98-F100)</f>
        <v>-1135.3846153846171</v>
      </c>
      <c r="H98" s="7">
        <f>SUM(G98/(F100/100))</f>
        <v>-2.9710144927536275</v>
      </c>
    </row>
    <row r="99" spans="2:8">
      <c r="C99" s="3" t="s">
        <v>645</v>
      </c>
      <c r="D99" s="44">
        <v>46300</v>
      </c>
      <c r="E99" s="6">
        <v>1</v>
      </c>
      <c r="F99" s="5">
        <f t="shared" si="16"/>
        <v>46300</v>
      </c>
      <c r="G99" s="5">
        <f>SUM(F99-F100)</f>
        <v>8084.6153846153829</v>
      </c>
      <c r="H99" s="10">
        <f>SUM(G99/(F100/100))</f>
        <v>21.155394524959735</v>
      </c>
    </row>
    <row r="100" spans="2:8">
      <c r="C100" s="2" t="s">
        <v>38</v>
      </c>
      <c r="D100" s="42">
        <f>SUM(D94:D99)</f>
        <v>496800</v>
      </c>
      <c r="E100" s="6">
        <f>SUM(E94:E99)</f>
        <v>13</v>
      </c>
      <c r="F100" s="5">
        <f t="shared" si="16"/>
        <v>38215.384615384617</v>
      </c>
    </row>
    <row r="101" spans="2:8">
      <c r="C101" s="2"/>
      <c r="D101" s="42"/>
      <c r="F101" s="5"/>
    </row>
    <row r="102" spans="2:8">
      <c r="C102" s="12" t="s">
        <v>595</v>
      </c>
    </row>
    <row r="103" spans="2:8">
      <c r="C103" s="3" t="s">
        <v>646</v>
      </c>
      <c r="D103" s="44">
        <v>46600</v>
      </c>
      <c r="E103" s="6">
        <v>1</v>
      </c>
      <c r="F103" s="5">
        <f t="shared" ref="F103" si="17">SUM(D103/E103)</f>
        <v>46600</v>
      </c>
    </row>
    <row r="104" spans="2:8">
      <c r="F104" s="5"/>
    </row>
    <row r="105" spans="2:8">
      <c r="C105" s="2" t="s">
        <v>597</v>
      </c>
      <c r="D105" s="42">
        <f>SUM(D100+D103)</f>
        <v>543400</v>
      </c>
      <c r="E105" s="6">
        <f>SUM(E100+E103)</f>
        <v>14</v>
      </c>
      <c r="F105" s="5">
        <f t="shared" ref="F105" si="18">SUM(D105/E105)</f>
        <v>38814.285714285717</v>
      </c>
    </row>
    <row r="107" spans="2:8">
      <c r="B107" s="2" t="s">
        <v>647</v>
      </c>
      <c r="C107" s="3" t="s">
        <v>648</v>
      </c>
      <c r="D107" s="43">
        <v>10650</v>
      </c>
      <c r="E107" s="6">
        <v>2</v>
      </c>
      <c r="F107" s="5">
        <f t="shared" ref="F107:F110" si="19">SUM(D107/E107)</f>
        <v>5325</v>
      </c>
      <c r="G107" s="5">
        <f>SUM(F107-F110)</f>
        <v>370.71428571428532</v>
      </c>
      <c r="H107" s="7">
        <f>SUM(G107/(F110/100))</f>
        <v>7.4826989619377082</v>
      </c>
    </row>
    <row r="108" spans="2:8">
      <c r="C108" s="3" t="s">
        <v>649</v>
      </c>
      <c r="D108" s="43">
        <v>14600</v>
      </c>
      <c r="E108" s="6">
        <v>3</v>
      </c>
      <c r="F108" s="5">
        <f t="shared" si="19"/>
        <v>4866.666666666667</v>
      </c>
      <c r="G108" s="5">
        <f>SUM(F108-F110)</f>
        <v>-87.619047619047706</v>
      </c>
      <c r="H108" s="7">
        <f>SUM(G108/(F110/100))</f>
        <v>-1.7685505574778948</v>
      </c>
    </row>
    <row r="109" spans="2:8">
      <c r="C109" s="3" t="s">
        <v>650</v>
      </c>
      <c r="D109" s="43">
        <v>9430</v>
      </c>
      <c r="E109" s="6">
        <v>2</v>
      </c>
      <c r="F109" s="5">
        <f t="shared" si="19"/>
        <v>4715</v>
      </c>
      <c r="G109" s="5">
        <f>SUM(F109-F110)</f>
        <v>-239.28571428571468</v>
      </c>
      <c r="H109" s="7">
        <f>SUM(G109/(F110/100))</f>
        <v>-4.8298731257208845</v>
      </c>
    </row>
    <row r="110" spans="2:8">
      <c r="C110" s="2" t="s">
        <v>52</v>
      </c>
      <c r="D110" s="42">
        <f>SUM(D107:D109)</f>
        <v>34680</v>
      </c>
      <c r="E110" s="6">
        <f>SUM(E107:E109)</f>
        <v>7</v>
      </c>
      <c r="F110" s="5">
        <f t="shared" si="19"/>
        <v>4954.2857142857147</v>
      </c>
    </row>
    <row r="112" spans="2:8">
      <c r="B112" s="2" t="s">
        <v>651</v>
      </c>
      <c r="C112" s="3" t="s">
        <v>652</v>
      </c>
      <c r="D112" s="43">
        <v>88500</v>
      </c>
      <c r="E112" s="6">
        <v>2</v>
      </c>
      <c r="F112" s="5">
        <f t="shared" ref="F112:F119" si="20">SUM(D112/E112)</f>
        <v>44250</v>
      </c>
      <c r="G112" s="5">
        <f>SUM(F112-F119)</f>
        <v>-5628.5714285714275</v>
      </c>
      <c r="H112" s="10">
        <f>SUM(G112/(F119/100))</f>
        <v>-11.284548188457681</v>
      </c>
    </row>
    <row r="113" spans="2:8">
      <c r="C113" s="3" t="s">
        <v>653</v>
      </c>
      <c r="D113" s="43">
        <v>115300</v>
      </c>
      <c r="E113" s="6">
        <v>2</v>
      </c>
      <c r="F113" s="5">
        <f t="shared" si="20"/>
        <v>57650</v>
      </c>
      <c r="G113" s="5">
        <f>SUM(F113-F119)</f>
        <v>7771.4285714285725</v>
      </c>
      <c r="H113" s="10">
        <f>SUM(G113/(F119/100))</f>
        <v>15.580695975941575</v>
      </c>
    </row>
    <row r="114" spans="2:8">
      <c r="C114" s="3" t="s">
        <v>654</v>
      </c>
      <c r="D114" s="43">
        <v>125000</v>
      </c>
      <c r="E114" s="6">
        <v>2</v>
      </c>
      <c r="F114" s="5">
        <f t="shared" si="20"/>
        <v>62500</v>
      </c>
      <c r="G114" s="5">
        <f>SUM(F114-F119)</f>
        <v>12621.428571428572</v>
      </c>
      <c r="H114" s="10">
        <f>SUM(G114/(F119/100))</f>
        <v>25.304310468280111</v>
      </c>
    </row>
    <row r="115" spans="2:8">
      <c r="C115" s="3" t="s">
        <v>655</v>
      </c>
      <c r="D115" s="43">
        <v>65500</v>
      </c>
      <c r="E115" s="6">
        <v>2</v>
      </c>
      <c r="F115" s="5">
        <f t="shared" si="20"/>
        <v>32750</v>
      </c>
      <c r="G115" s="5">
        <f>SUM(F115-F119)</f>
        <v>-17128.571428571428</v>
      </c>
      <c r="H115" s="10">
        <f>SUM(G115/(F119/100))</f>
        <v>-34.34054131462122</v>
      </c>
    </row>
    <row r="116" spans="2:8">
      <c r="C116" s="3" t="s">
        <v>656</v>
      </c>
      <c r="D116" s="43">
        <v>105300</v>
      </c>
      <c r="E116" s="6">
        <v>2</v>
      </c>
      <c r="F116" s="5">
        <f t="shared" ref="F116:F118" si="21">SUM(D116/E116)</f>
        <v>52650</v>
      </c>
      <c r="G116" s="5">
        <f>SUM(F116-F119)</f>
        <v>2771.4285714285725</v>
      </c>
      <c r="H116" s="7">
        <f>SUM(G116/(F119/100))</f>
        <v>5.5563511384791662</v>
      </c>
    </row>
    <row r="117" spans="2:8">
      <c r="C117" s="3" t="s">
        <v>657</v>
      </c>
      <c r="D117" s="43">
        <v>107400</v>
      </c>
      <c r="E117" s="6">
        <v>2</v>
      </c>
      <c r="F117" s="5">
        <f t="shared" si="21"/>
        <v>53700</v>
      </c>
      <c r="G117" s="5">
        <f>SUM(F117-F119)</f>
        <v>3821.4285714285725</v>
      </c>
      <c r="H117" s="7">
        <f>SUM(G117/(F119/100))</f>
        <v>7.6614635543462715</v>
      </c>
    </row>
    <row r="118" spans="2:8">
      <c r="C118" s="3" t="s">
        <v>658</v>
      </c>
      <c r="D118" s="43">
        <v>91300</v>
      </c>
      <c r="E118" s="6">
        <v>2</v>
      </c>
      <c r="F118" s="5">
        <f t="shared" si="21"/>
        <v>45650</v>
      </c>
      <c r="G118" s="5">
        <f>SUM(F118-F119)</f>
        <v>-4228.5714285714275</v>
      </c>
      <c r="H118" s="7">
        <f>SUM(G118/(F119/100))</f>
        <v>-8.4777316339682063</v>
      </c>
    </row>
    <row r="119" spans="2:8">
      <c r="C119" s="2" t="s">
        <v>52</v>
      </c>
      <c r="D119" s="42">
        <f>SUM(D112:D118)</f>
        <v>698300</v>
      </c>
      <c r="E119" s="6">
        <f>SUM(E112:E118)</f>
        <v>14</v>
      </c>
      <c r="F119" s="5">
        <f t="shared" si="20"/>
        <v>49878.571428571428</v>
      </c>
    </row>
    <row r="121" spans="2:8">
      <c r="B121" s="2" t="s">
        <v>659</v>
      </c>
      <c r="C121" s="3" t="s">
        <v>660</v>
      </c>
      <c r="D121" s="43">
        <v>79700</v>
      </c>
      <c r="E121" s="6">
        <v>4</v>
      </c>
      <c r="F121" s="5">
        <f t="shared" ref="F121:F125" si="22">SUM(D121/E121)</f>
        <v>19925</v>
      </c>
      <c r="G121" s="5">
        <f>SUM(F121-F125)</f>
        <v>-1233.3333333333321</v>
      </c>
      <c r="H121" s="7">
        <f>SUM(G121/(F125/100))</f>
        <v>-5.8290665616384354</v>
      </c>
    </row>
    <row r="122" spans="2:8">
      <c r="C122" s="3" t="s">
        <v>661</v>
      </c>
      <c r="D122" s="43">
        <v>22600</v>
      </c>
      <c r="E122" s="6">
        <v>1</v>
      </c>
      <c r="F122" s="5">
        <f t="shared" si="22"/>
        <v>22600</v>
      </c>
      <c r="G122" s="5">
        <f>SUM(F122-F125)</f>
        <v>1441.6666666666679</v>
      </c>
      <c r="H122" s="7">
        <f>SUM(G122/(F125/100))</f>
        <v>6.8137061835368318</v>
      </c>
    </row>
    <row r="123" spans="2:8">
      <c r="C123" s="3" t="s">
        <v>662</v>
      </c>
      <c r="D123" s="43">
        <v>38700</v>
      </c>
      <c r="E123" s="6">
        <v>2</v>
      </c>
      <c r="F123" s="5">
        <f t="shared" si="22"/>
        <v>19350</v>
      </c>
      <c r="G123" s="5">
        <f>SUM(F123-F125)</f>
        <v>-1808.3333333333321</v>
      </c>
      <c r="H123" s="7">
        <f>SUM(G123/(F125/100))</f>
        <v>-8.546671918077978</v>
      </c>
    </row>
    <row r="124" spans="2:8">
      <c r="C124" s="3" t="s">
        <v>663</v>
      </c>
      <c r="D124" s="43">
        <v>112900</v>
      </c>
      <c r="E124" s="6">
        <v>5</v>
      </c>
      <c r="F124" s="5">
        <f t="shared" si="22"/>
        <v>22580</v>
      </c>
      <c r="G124" s="5">
        <f>SUM(F124-F125)</f>
        <v>1421.6666666666679</v>
      </c>
      <c r="H124" s="7">
        <f>SUM(G124/(F125/100))</f>
        <v>6.7191807798345868</v>
      </c>
    </row>
    <row r="125" spans="2:8">
      <c r="C125" s="2" t="s">
        <v>52</v>
      </c>
      <c r="D125" s="42">
        <f>SUM(D121:D124)</f>
        <v>253900</v>
      </c>
      <c r="E125" s="6">
        <f>SUM(E121:E124)</f>
        <v>12</v>
      </c>
      <c r="F125" s="5">
        <f t="shared" si="22"/>
        <v>21158.333333333332</v>
      </c>
    </row>
    <row r="127" spans="2:8">
      <c r="B127" s="2" t="s">
        <v>664</v>
      </c>
      <c r="C127" s="3" t="s">
        <v>665</v>
      </c>
      <c r="D127" s="43">
        <v>4580</v>
      </c>
      <c r="E127" s="6">
        <v>1</v>
      </c>
      <c r="F127" s="5">
        <f t="shared" ref="F127:F133" si="23">SUM(D127/E127)</f>
        <v>4580</v>
      </c>
      <c r="G127" s="5">
        <f>SUM(F127-F133)</f>
        <v>-4157.5</v>
      </c>
      <c r="H127" s="10">
        <f>SUM(G127/(F133/100))</f>
        <v>-47.58226037195994</v>
      </c>
    </row>
    <row r="128" spans="2:8">
      <c r="C128" s="3" t="s">
        <v>666</v>
      </c>
      <c r="D128" s="43">
        <v>17200</v>
      </c>
      <c r="E128" s="6">
        <v>2</v>
      </c>
      <c r="F128" s="5">
        <f t="shared" si="23"/>
        <v>8600</v>
      </c>
      <c r="G128" s="5">
        <f>SUM(F128-F133)</f>
        <v>-137.5</v>
      </c>
      <c r="H128" s="7">
        <f>SUM(G128/(F133/100))</f>
        <v>-1.5736766809728182</v>
      </c>
    </row>
    <row r="129" spans="3:8">
      <c r="C129" s="3" t="s">
        <v>667</v>
      </c>
      <c r="D129" s="43">
        <v>8100</v>
      </c>
      <c r="E129" s="6">
        <v>1</v>
      </c>
      <c r="F129" s="5">
        <f t="shared" si="23"/>
        <v>8100</v>
      </c>
      <c r="G129" s="5">
        <f>SUM(F129-F133)</f>
        <v>-637.5</v>
      </c>
      <c r="H129" s="7">
        <f>SUM(G129/(F133/100))</f>
        <v>-7.296137339055794</v>
      </c>
    </row>
    <row r="130" spans="3:8">
      <c r="C130" s="3" t="s">
        <v>668</v>
      </c>
      <c r="D130" s="43">
        <v>9650</v>
      </c>
      <c r="E130" s="6">
        <v>1</v>
      </c>
      <c r="F130" s="5">
        <f t="shared" si="23"/>
        <v>9650</v>
      </c>
      <c r="G130" s="5">
        <f>SUM(F130-F133)</f>
        <v>912.5</v>
      </c>
      <c r="H130" s="7">
        <f>SUM(G130/(F133/100))</f>
        <v>10.44349070100143</v>
      </c>
    </row>
    <row r="131" spans="3:8">
      <c r="C131" s="3" t="s">
        <v>669</v>
      </c>
      <c r="D131" s="43">
        <v>6820</v>
      </c>
      <c r="E131" s="6">
        <v>1</v>
      </c>
      <c r="F131" s="5">
        <f t="shared" si="23"/>
        <v>6820</v>
      </c>
      <c r="G131" s="5">
        <f>SUM(F131-F133)</f>
        <v>-1917.5</v>
      </c>
      <c r="H131" s="10">
        <f>SUM(G131/(F133/100))</f>
        <v>-21.945636623748211</v>
      </c>
    </row>
    <row r="132" spans="3:8">
      <c r="C132" s="3" t="s">
        <v>670</v>
      </c>
      <c r="D132" s="43">
        <v>58500</v>
      </c>
      <c r="E132" s="6">
        <v>6</v>
      </c>
      <c r="F132" s="5">
        <f t="shared" si="23"/>
        <v>9750</v>
      </c>
      <c r="G132" s="5">
        <f>SUM(F132-F133)</f>
        <v>1012.5</v>
      </c>
      <c r="H132" s="10">
        <f>SUM(G132/(F133/100))</f>
        <v>11.587982832618026</v>
      </c>
    </row>
    <row r="133" spans="3:8">
      <c r="C133" s="2" t="s">
        <v>52</v>
      </c>
      <c r="D133" s="42">
        <f>SUM(D127:D132)</f>
        <v>104850</v>
      </c>
      <c r="E133" s="6">
        <f>SUM(E127:E132)</f>
        <v>12</v>
      </c>
      <c r="F133" s="5">
        <f t="shared" si="23"/>
        <v>8737.5</v>
      </c>
    </row>
  </sheetData>
  <pageMargins left="0.39370078740157483" right="0.39370078740157483" top="0.55118110236220474" bottom="0.43307086614173229" header="0.51181102362204722" footer="0.51181102362204722"/>
  <pageSetup paperSize="9" scale="85" orientation="landscape" r:id="rId1"/>
  <rowBreaks count="2" manualBreakCount="2">
    <brk id="33" max="16383" man="1"/>
    <brk id="6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Administration Document" ma:contentTypeID="0x010100DD7F9B84F7E12E438ABE0FE2F3EA9E6021002839447475FB9041A904CDB19848001D" ma:contentTypeVersion="22" ma:contentTypeDescription="Administration Document" ma:contentTypeScope="" ma:versionID="b75d9008ee3a98654ec6ad5b6d2ae1a6">
  <xsd:schema xmlns:xsd="http://www.w3.org/2001/XMLSchema" xmlns:xs="http://www.w3.org/2001/XMLSchema" xmlns:p="http://schemas.microsoft.com/office/2006/metadata/properties" xmlns:ns2="c4665ab4-7668-4071-a266-42e9fbc1a802" xmlns:ns3="5750afb1-007a-481a-96df-a71c539b9a3e" xmlns:ns4="edee96ee-b6b9-455f-a799-a33bffe08fc6" targetNamespace="http://schemas.microsoft.com/office/2006/metadata/properties" ma:root="true" ma:fieldsID="12edf7beb66ef169b10c67e21256c3f3" ns2:_="" ns3:_="" ns4:_="">
    <xsd:import namespace="c4665ab4-7668-4071-a266-42e9fbc1a802"/>
    <xsd:import namespace="5750afb1-007a-481a-96df-a71c539b9a3e"/>
    <xsd:import namespace="edee96ee-b6b9-455f-a799-a33bffe08fc6"/>
    <xsd:element name="properties">
      <xsd:complexType>
        <xsd:sequence>
          <xsd:element name="documentManagement">
            <xsd:complexType>
              <xsd:all>
                <xsd:element ref="ns3:TaxCatchAll" minOccurs="0"/>
                <xsd:element ref="ns2:DIANotes" minOccurs="0"/>
                <xsd:element ref="ns2:C3TopicNote" minOccurs="0"/>
                <xsd:element ref="ns3:TaxKeywordTaxHTField" minOccurs="0"/>
                <xsd:element ref="ns3:TaxCatchAllLabel" minOccurs="0"/>
                <xsd:element ref="ns2:j710ea03fda04356a4c42f96e124073f" minOccurs="0"/>
                <xsd:element ref="ns2:e05ba49c8e784e749a5218cdaf127478" minOccurs="0"/>
                <xsd:element ref="ns2:_dlc_DocId" minOccurs="0"/>
                <xsd:element ref="ns2:_dlc_DocIdUrl" minOccurs="0"/>
                <xsd:element ref="ns2:_dlc_DocIdPersistId" minOccurs="0"/>
                <xsd:element ref="ns4:ed2487f8acbc4e349065330171ea2472" minOccurs="0"/>
                <xsd:element ref="ns4:MediaServiceMetadata" minOccurs="0"/>
                <xsd:element ref="ns4:MediaServiceFastMetadata" minOccurs="0"/>
                <xsd:element ref="ns4:MediaServiceSearchProperties"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65ab4-7668-4071-a266-42e9fbc1a802" elementFormDefault="qualified">
    <xsd:import namespace="http://schemas.microsoft.com/office/2006/documentManagement/types"/>
    <xsd:import namespace="http://schemas.microsoft.com/office/infopath/2007/PartnerControls"/>
    <xsd:element name="DIANotes" ma:index="13" nillable="true" ma:displayName="Notes" ma:description="Additional information, can include URL link to another document" ma:internalName="DIANotes" ma:readOnly="false">
      <xsd:simpleType>
        <xsd:restriction base="dms:Note">
          <xsd:maxLength value="255"/>
        </xsd:restriction>
      </xsd:simpleType>
    </xsd:element>
    <xsd:element name="C3TopicNote" ma:index="15" nillable="true" ma:taxonomy="true" ma:internalName="C3TopicNote" ma:taxonomyFieldName="C3Topic" ma:displayName="Topic" ma:indexed="true" ma:readOnly="false" ma:fieldId="{6a3fe89f-a6dd-4490-a9c1-3ef38d67b8c7}" ma:sspId="220cfdc9-10b9-451b-a41a-57414fe47a11" ma:termSetId="1f1d09b9-1952-4faf-8e1d-291d83a141b8" ma:anchorId="df4d777a-f93d-440f-9d4d-eea9f7692a81" ma:open="true" ma:isKeyword="false">
      <xsd:complexType>
        <xsd:sequence>
          <xsd:element ref="pc:Terms" minOccurs="0" maxOccurs="1"/>
        </xsd:sequence>
      </xsd:complexType>
    </xsd:element>
    <xsd:element name="j710ea03fda04356a4c42f96e124073f" ma:index="18" nillable="true" ma:taxonomy="true" ma:internalName="j710ea03fda04356a4c42f96e124073f" ma:taxonomyFieldName="DIAAdministrationDocumentType" ma:displayName="Administration Document Type" ma:readOnly="false" ma:fieldId="{3710ea03-fda0-4356-a4c4-2f96e124073f}" ma:sspId="220cfdc9-10b9-451b-a41a-57414fe47a11" ma:termSetId="eaa7675e-2d63-44d2-9e06-85d5e73ce368" ma:anchorId="00000000-0000-0000-0000-000000000000" ma:open="false" ma:isKeyword="false">
      <xsd:complexType>
        <xsd:sequence>
          <xsd:element ref="pc:Terms" minOccurs="0" maxOccurs="1"/>
        </xsd:sequence>
      </xsd:complexType>
    </xsd:element>
    <xsd:element name="e05ba49c8e784e749a5218cdaf127478" ma:index="19" ma:taxonomy="true" ma:internalName="e05ba49c8e784e749a5218cdaf127478" ma:taxonomyFieldName="DIASecurityClassification" ma:displayName="Security Classification" ma:readOnly="false" ma:default="-1;#UNCLASSIFIED|2c10f15e-4fe4-4bec-ae91-1116436da94b" ma:fieldId="{e05ba49c-8e78-4e74-9a52-18cdaf127478}"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i0f84bba906045b4af568ee102a52dcb" ma:index="28" nillable="true" ma:taxonomy="true" ma:internalName="i0f84bba906045b4af568ee102a52dcb" ma:taxonomyFieldName="RevIMBCS" ma:displayName="RDS" ma:indexed="true" ma:default="" ma:fieldId="{20f84bba-9060-45b4-af56-8ee102a52dcb}" ma:sspId="220cfdc9-10b9-451b-a41a-57414fe47a11" ma:termSetId="bb1f7e15-201c-4f3f-8cd2-247a09e408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7182d8b-abc0-4296-b74d-4344ea998685}" ma:internalName="TaxCatchAll" ma:readOnly="false" ma:showField="CatchAllData" ma:web="c4665ab4-7668-4071-a266-42e9fbc1a802">
      <xsd:complexType>
        <xsd:complexContent>
          <xsd:extension base="dms:MultiChoiceLookup">
            <xsd:sequence>
              <xsd:element name="Value" type="dms:Lookup" maxOccurs="unbounded" minOccurs="0" nillable="true"/>
            </xsd:sequence>
          </xsd:extension>
        </xsd:complexContent>
      </xsd:complexType>
    </xsd:element>
    <xsd:element name="TaxKeywordTaxHTField" ma:index="16"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7" nillable="true" ma:displayName="Taxonomy Catch All Column1" ma:hidden="true" ma:list="{67182d8b-abc0-4296-b74d-4344ea998685}" ma:internalName="TaxCatchAllLabel" ma:readOnly="true" ma:showField="CatchAllDataLabel" ma:web="c4665ab4-7668-4071-a266-42e9fbc1a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ee96ee-b6b9-455f-a799-a33bffe08fc6" elementFormDefault="qualified">
    <xsd:import namespace="http://schemas.microsoft.com/office/2006/documentManagement/types"/>
    <xsd:import namespace="http://schemas.microsoft.com/office/infopath/2007/PartnerControls"/>
    <xsd:element name="ed2487f8acbc4e349065330171ea2472" ma:index="23" nillable="true" ma:taxonomy="true" ma:internalName="ed2487f8acbc4e349065330171ea2472" ma:taxonomyFieldName="Source" ma:displayName="Source" ma:readOnly="false" ma:fieldId="{ed2487f8-acbc-4e34-9065-330171ea2472}" ma:sspId="220cfdc9-10b9-451b-a41a-57414fe47a11" ma:termSetId="54ab6adf-421c-4dc1-b096-3e3fe326c98f" ma:anchorId="00000000-0000-0000-0000-000000000000" ma:open="true" ma:isKeyword="false">
      <xsd:complexType>
        <xsd:sequence>
          <xsd:element ref="pc:Terms" minOccurs="0" maxOccurs="1"/>
        </xsd:sequence>
      </xsd:complex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3TopicNote xmlns="c4665ab4-7668-4071-a266-42e9fbc1a802">
      <Terms xmlns="http://schemas.microsoft.com/office/infopath/2007/PartnerControls">
        <TermInfo xmlns="http://schemas.microsoft.com/office/infopath/2007/PartnerControls">
          <TermName xmlns="http://schemas.microsoft.com/office/infopath/2007/PartnerControls">Statistics</TermName>
          <TermId xmlns="http://schemas.microsoft.com/office/infopath/2007/PartnerControls">b7c569c3-efe4-4304-a605-debce610e0c8</TermId>
        </TermInfo>
      </Terms>
    </C3TopicNote>
    <DIANotes xmlns="c4665ab4-7668-4071-a266-42e9fbc1a802" xsi:nil="true"/>
    <TaxKeywordTaxHTField xmlns="5750afb1-007a-481a-96df-a71c539b9a3e">
      <Terms xmlns="http://schemas.microsoft.com/office/infopath/2007/PartnerControls"/>
    </TaxKeywordTaxHTField>
    <TaxCatchAll xmlns="5750afb1-007a-481a-96df-a71c539b9a3e">
      <Value>1433</Value>
      <Value>116</Value>
      <Value>3</Value>
      <Value>2</Value>
    </TaxCatchAll>
    <e05ba49c8e784e749a5218cdaf127478 xmlns="c4665ab4-7668-4071-a266-42e9fbc1a802">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e05ba49c8e784e749a5218cdaf127478>
    <j710ea03fda04356a4c42f96e124073f xmlns="c4665ab4-7668-4071-a266-42e9fbc1a802">
      <Terms xmlns="http://schemas.microsoft.com/office/infopath/2007/PartnerControls">
        <TermInfo xmlns="http://schemas.microsoft.com/office/infopath/2007/PartnerControls">
          <TermName xmlns="http://schemas.microsoft.com/office/infopath/2007/PartnerControls">Reference</TermName>
          <TermId xmlns="http://schemas.microsoft.com/office/infopath/2007/PartnerControls">f1e4c8d9-6c5d-427d-ac8f-8edbeb582d14</TermId>
        </TermInfo>
      </Terms>
    </j710ea03fda04356a4c42f96e124073f>
    <_dlc_DocId xmlns="c4665ab4-7668-4071-a266-42e9fbc1a802">74DTJJFZ5CMA-381381178-285</_dlc_DocId>
    <_dlc_DocIdUrl xmlns="c4665ab4-7668-4071-a266-42e9fbc1a802">
      <Url>https://azurediagovt.sharepoint.com/sites/ECMS-LGC/_layouts/15/DocIdRedir.aspx?ID=74DTJJFZ5CMA-381381178-285</Url>
      <Description>74DTJJFZ5CMA-381381178-285</Description>
    </_dlc_DocIdUrl>
    <ed2487f8acbc4e349065330171ea2472 xmlns="edee96ee-b6b9-455f-a799-a33bffe08fc6">
      <Terms xmlns="http://schemas.microsoft.com/office/infopath/2007/PartnerControls"/>
    </ed2487f8acbc4e349065330171ea2472>
    <i0f84bba906045b4af568ee102a52dcb xmlns="c4665ab4-7668-4071-a266-42e9fbc1a802">
      <Terms xmlns="http://schemas.microsoft.com/office/infopath/2007/PartnerControls"/>
    </i0f84bba906045b4af568ee102a52dcb>
  </documentManagement>
</p:properties>
</file>

<file path=customXml/itemProps1.xml><?xml version="1.0" encoding="utf-8"?>
<ds:datastoreItem xmlns:ds="http://schemas.openxmlformats.org/officeDocument/2006/customXml" ds:itemID="{C4F7FFC4-45A6-4D9C-B95F-EA1626C7F38A}"/>
</file>

<file path=customXml/itemProps2.xml><?xml version="1.0" encoding="utf-8"?>
<ds:datastoreItem xmlns:ds="http://schemas.openxmlformats.org/officeDocument/2006/customXml" ds:itemID="{C4E70145-6E98-42E3-9466-49A5D80CE4E6}"/>
</file>

<file path=customXml/itemProps3.xml><?xml version="1.0" encoding="utf-8"?>
<ds:datastoreItem xmlns:ds="http://schemas.openxmlformats.org/officeDocument/2006/customXml" ds:itemID="{F7B8AD3D-2097-4638-AB24-661EA775368A}"/>
</file>

<file path=customXml/itemProps4.xml><?xml version="1.0" encoding="utf-8"?>
<ds:datastoreItem xmlns:ds="http://schemas.openxmlformats.org/officeDocument/2006/customXml" ds:itemID="{820D50EB-1CE0-4B19-9D92-DAAC473166C7}"/>
</file>

<file path=docProps/app.xml><?xml version="1.0" encoding="utf-8"?>
<Properties xmlns="http://schemas.openxmlformats.org/officeDocument/2006/extended-properties" xmlns:vt="http://schemas.openxmlformats.org/officeDocument/2006/docPropsVTypes">
  <Application>Microsoft Excel Online</Application>
  <Manager/>
  <Company>Department of Internal Affairs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Donald Riezebos</dc:creator>
  <cp:keywords/>
  <dc:description/>
  <cp:lastModifiedBy/>
  <cp:revision/>
  <dcterms:created xsi:type="dcterms:W3CDTF">2017-10-02T03:39:27Z</dcterms:created>
  <dcterms:modified xsi:type="dcterms:W3CDTF">2026-03-23T00:53:47Z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0x010100DD7F9B84F7E12E438ABE0FE2F3EA9E6021002839447475FB9041A904CDB19848001D</vt:lpwstr>
  </property>
  <property fmtid="{D5CDD505-2E9C-101B-9397-08002B2CF9AE}" pid="3" name="g7cd39ab8a3040ff9cd2b658480e07b2">
    <vt:lpwstr>Correspondence|dcd6b05f-dc80-4336-b228-09aebf3d212c</vt:lpwstr>
  </property>
  <property fmtid="{D5CDD505-2E9C-101B-9397-08002B2CF9AE}" pid="4" name="_dlc_DocIdItemGuid">
    <vt:lpwstr>4e3697e8-82f7-4e41-884d-9054f708f13b</vt:lpwstr>
  </property>
  <property fmtid="{D5CDD505-2E9C-101B-9397-08002B2CF9AE}" pid="5" name="TaxKeyword">
    <vt:lpwstr/>
  </property>
  <property fmtid="{D5CDD505-2E9C-101B-9397-08002B2CF9AE}" pid="6" name="DIAAdministrationDocumentType">
    <vt:lpwstr>116;#Reference|f1e4c8d9-6c5d-427d-ac8f-8edbeb582d14</vt:lpwstr>
  </property>
  <property fmtid="{D5CDD505-2E9C-101B-9397-08002B2CF9AE}" pid="7" name="Source">
    <vt:lpwstr/>
  </property>
  <property fmtid="{D5CDD505-2E9C-101B-9397-08002B2CF9AE}" pid="8" name="C3Topic">
    <vt:lpwstr>1433;#Statistics|b7c569c3-efe4-4304-a605-debce610e0c8</vt:lpwstr>
  </property>
  <property fmtid="{D5CDD505-2E9C-101B-9397-08002B2CF9AE}" pid="9" name="DIASecurityClassification">
    <vt:lpwstr>2;#UNCLASSIFIED|2c10f15e-4fe4-4bec-ae91-1116436da94b</vt:lpwstr>
  </property>
  <property fmtid="{D5CDD505-2E9C-101B-9397-08002B2CF9AE}" pid="10" name="DIAEmailContentType">
    <vt:lpwstr>3;#Correspondence|dcd6b05f-dc80-4336-b228-09aebf3d212c</vt:lpwstr>
  </property>
  <property fmtid="{D5CDD505-2E9C-101B-9397-08002B2CF9AE}" pid="11" name="DIAOfficialEntity">
    <vt:lpwstr/>
  </property>
  <property fmtid="{D5CDD505-2E9C-101B-9397-08002B2CF9AE}" pid="12" name="m6b54c15b6044acfa0d3b7dbd00cd5dd">
    <vt:lpwstr/>
  </property>
  <property fmtid="{D5CDD505-2E9C-101B-9397-08002B2CF9AE}" pid="13" name="DIAMediaDocumentType">
    <vt:lpwstr/>
  </property>
  <property fmtid="{D5CDD505-2E9C-101B-9397-08002B2CF9AE}" pid="14" name="DIAReportDocumentType">
    <vt:lpwstr/>
  </property>
  <property fmtid="{D5CDD505-2E9C-101B-9397-08002B2CF9AE}" pid="15" name="m98132fdd47f4cbbb3dc0d8b2c3d9797">
    <vt:lpwstr/>
  </property>
  <property fmtid="{D5CDD505-2E9C-101B-9397-08002B2CF9AE}" pid="16" name="cfaf72f85cd14df0a3e414ef96d0ef85">
    <vt:lpwstr/>
  </property>
  <property fmtid="{D5CDD505-2E9C-101B-9397-08002B2CF9AE}" pid="17" name="DIAMeetingDocumentType">
    <vt:lpwstr/>
  </property>
  <property fmtid="{D5CDD505-2E9C-101B-9397-08002B2CF9AE}" pid="18" name="DIAPolicyorProcedureType">
    <vt:lpwstr/>
  </property>
  <property fmtid="{D5CDD505-2E9C-101B-9397-08002B2CF9AE}" pid="19" name="m6f0af7d4eab477784b39f8433ca707a">
    <vt:lpwstr/>
  </property>
  <property fmtid="{D5CDD505-2E9C-101B-9397-08002B2CF9AE}" pid="20" name="EmReceivedByName">
    <vt:lpwstr/>
  </property>
  <property fmtid="{D5CDD505-2E9C-101B-9397-08002B2CF9AE}" pid="21" name="DIADocumentRegisteredBy">
    <vt:lpwstr/>
  </property>
  <property fmtid="{D5CDD505-2E9C-101B-9397-08002B2CF9AE}" pid="22" name="Order">
    <vt:r8>26600</vt:r8>
  </property>
  <property fmtid="{D5CDD505-2E9C-101B-9397-08002B2CF9AE}" pid="23" name="DIAParentID">
    <vt:lpwstr/>
  </property>
  <property fmtid="{D5CDD505-2E9C-101B-9397-08002B2CF9AE}" pid="24" name="DIAFolderDetails">
    <vt:lpwstr/>
  </property>
  <property fmtid="{D5CDD505-2E9C-101B-9397-08002B2CF9AE}" pid="25" name="DIADocumentEmailFields">
    <vt:lpwstr/>
  </property>
  <property fmtid="{D5CDD505-2E9C-101B-9397-08002B2CF9AE}" pid="26" name="DIAAuditHistory">
    <vt:lpwstr/>
  </property>
  <property fmtid="{D5CDD505-2E9C-101B-9397-08002B2CF9AE}" pid="27" name="EmSubject">
    <vt:lpwstr/>
  </property>
  <property fmtid="{D5CDD505-2E9C-101B-9397-08002B2CF9AE}" pid="28" name="DIAClassificationLevel3">
    <vt:lpwstr/>
  </property>
  <property fmtid="{D5CDD505-2E9C-101B-9397-08002B2CF9AE}" pid="29" name="DocumentSetDescription">
    <vt:lpwstr/>
  </property>
  <property fmtid="{D5CDD505-2E9C-101B-9397-08002B2CF9AE}" pid="30" name="DIAFolderNamedAccess">
    <vt:lpwstr/>
  </property>
  <property fmtid="{D5CDD505-2E9C-101B-9397-08002B2CF9AE}" pid="31" name="DIAOffsiteType">
    <vt:lpwstr/>
  </property>
  <property fmtid="{D5CDD505-2E9C-101B-9397-08002B2CF9AE}" pid="32" name="EmCategory">
    <vt:lpwstr/>
  </property>
  <property fmtid="{D5CDD505-2E9C-101B-9397-08002B2CF9AE}" pid="33" name="EmConversationIndex">
    <vt:lpwstr/>
  </property>
  <property fmtid="{D5CDD505-2E9C-101B-9397-08002B2CF9AE}" pid="34" name="EmBody">
    <vt:lpwstr/>
  </property>
  <property fmtid="{D5CDD505-2E9C-101B-9397-08002B2CF9AE}" pid="35" name="EmHasAttachments">
    <vt:bool>false</vt:bool>
  </property>
  <property fmtid="{D5CDD505-2E9C-101B-9397-08002B2CF9AE}" pid="36" name="DIAGroupPermissions">
    <vt:lpwstr/>
  </property>
  <property fmtid="{D5CDD505-2E9C-101B-9397-08002B2CF9AE}" pid="37" name="DIALegacyNotes">
    <vt:lpwstr/>
  </property>
  <property fmtid="{D5CDD505-2E9C-101B-9397-08002B2CF9AE}" pid="38" name="EmCC">
    <vt:lpwstr/>
  </property>
  <property fmtid="{D5CDD505-2E9C-101B-9397-08002B2CF9AE}" pid="39" name="EmFromName">
    <vt:lpwstr/>
  </property>
  <property fmtid="{D5CDD505-2E9C-101B-9397-08002B2CF9AE}" pid="40" name="EmBCCSMTPAddress">
    <vt:lpwstr/>
  </property>
  <property fmtid="{D5CDD505-2E9C-101B-9397-08002B2CF9AE}" pid="41" name="DIASourceDataSource">
    <vt:lpwstr/>
  </property>
  <property fmtid="{D5CDD505-2E9C-101B-9397-08002B2CF9AE}" pid="42" name="DIALegacyModifiedByDIA">
    <vt:lpwstr/>
  </property>
  <property fmtid="{D5CDD505-2E9C-101B-9397-08002B2CF9AE}" pid="43" name="DIALegacyVersionNumberDIA">
    <vt:lpwstr/>
  </property>
  <property fmtid="{D5CDD505-2E9C-101B-9397-08002B2CF9AE}" pid="44" name="DIAClassificationLevel4">
    <vt:lpwstr/>
  </property>
  <property fmtid="{D5CDD505-2E9C-101B-9397-08002B2CF9AE}" pid="45" name="EmTo">
    <vt:lpwstr/>
  </property>
  <property fmtid="{D5CDD505-2E9C-101B-9397-08002B2CF9AE}" pid="46" name="EmFrom">
    <vt:lpwstr/>
  </property>
  <property fmtid="{D5CDD505-2E9C-101B-9397-08002B2CF9AE}" pid="47" name="EmType">
    <vt:lpwstr/>
  </property>
  <property fmtid="{D5CDD505-2E9C-101B-9397-08002B2CF9AE}" pid="48" name="EmAttachmentNames">
    <vt:lpwstr/>
  </property>
  <property fmtid="{D5CDD505-2E9C-101B-9397-08002B2CF9AE}" pid="49" name="EmSentOnBehalfOfName">
    <vt:lpwstr/>
  </property>
  <property fmtid="{D5CDD505-2E9C-101B-9397-08002B2CF9AE}" pid="50" name="EmToSMTPAddress">
    <vt:lpwstr/>
  </property>
  <property fmtid="{D5CDD505-2E9C-101B-9397-08002B2CF9AE}" pid="51" name="DIASourceLocation">
    <vt:lpwstr/>
  </property>
  <property fmtid="{D5CDD505-2E9C-101B-9397-08002B2CF9AE}" pid="52" name="DIADocumentIdentifier">
    <vt:lpwstr/>
  </property>
  <property fmtid="{D5CDD505-2E9C-101B-9397-08002B2CF9AE}" pid="53" name="DIALegacySecurityClassification">
    <vt:lpwstr/>
  </property>
  <property fmtid="{D5CDD505-2E9C-101B-9397-08002B2CF9AE}" pid="54" name="DIAFolderName">
    <vt:lpwstr/>
  </property>
  <property fmtid="{D5CDD505-2E9C-101B-9397-08002B2CF9AE}" pid="55" name="DIAFolderComments">
    <vt:lpwstr/>
  </property>
  <property fmtid="{D5CDD505-2E9C-101B-9397-08002B2CF9AE}" pid="56" name="_ExtendedDescription">
    <vt:lpwstr/>
  </property>
  <property fmtid="{D5CDD505-2E9C-101B-9397-08002B2CF9AE}" pid="57" name="DIALegacyFolderID">
    <vt:lpwstr/>
  </property>
  <property fmtid="{D5CDD505-2E9C-101B-9397-08002B2CF9AE}" pid="58" name="DIADocumentMedium">
    <vt:lpwstr/>
  </property>
  <property fmtid="{D5CDD505-2E9C-101B-9397-08002B2CF9AE}" pid="59" name="EmConversationID">
    <vt:lpwstr/>
  </property>
  <property fmtid="{D5CDD505-2E9C-101B-9397-08002B2CF9AE}" pid="60" name="EmCCSMTPAddress">
    <vt:lpwstr/>
  </property>
  <property fmtid="{D5CDD505-2E9C-101B-9397-08002B2CF9AE}" pid="61" name="DIALegacyDocumentIDDIA">
    <vt:lpwstr/>
  </property>
  <property fmtid="{D5CDD505-2E9C-101B-9397-08002B2CF9AE}" pid="62" name="EmBCC">
    <vt:lpwstr/>
  </property>
  <property fmtid="{D5CDD505-2E9C-101B-9397-08002B2CF9AE}" pid="63" name="EmID">
    <vt:lpwstr/>
  </property>
  <property fmtid="{D5CDD505-2E9C-101B-9397-08002B2CF9AE}" pid="64" name="DIAClassificationLevel2">
    <vt:lpwstr/>
  </property>
  <property fmtid="{D5CDD505-2E9C-101B-9397-08002B2CF9AE}" pid="65" name="DIAFolderMedium">
    <vt:lpwstr/>
  </property>
  <property fmtid="{D5CDD505-2E9C-101B-9397-08002B2CF9AE}" pid="66" name="DIAFolderBoxID">
    <vt:lpwstr/>
  </property>
  <property fmtid="{D5CDD505-2E9C-101B-9397-08002B2CF9AE}" pid="67" name="DIAFolderStatus">
    <vt:lpwstr/>
  </property>
  <property fmtid="{D5CDD505-2E9C-101B-9397-08002B2CF9AE}" pid="68" name="DIADocumentDetails">
    <vt:lpwstr/>
  </property>
  <property fmtid="{D5CDD505-2E9C-101B-9397-08002B2CF9AE}" pid="69" name="URL">
    <vt:lpwstr/>
  </property>
  <property fmtid="{D5CDD505-2E9C-101B-9397-08002B2CF9AE}" pid="70" name="DIAClassificationLevel5">
    <vt:lpwstr/>
  </property>
  <property fmtid="{D5CDD505-2E9C-101B-9397-08002B2CF9AE}" pid="71" name="EmCon">
    <vt:lpwstr/>
  </property>
  <property fmtid="{D5CDD505-2E9C-101B-9397-08002B2CF9AE}" pid="72" name="DIADocumentPublicationState">
    <vt:lpwstr/>
  </property>
  <property fmtid="{D5CDD505-2E9C-101B-9397-08002B2CF9AE}" pid="73" name="DIANamedAccess">
    <vt:lpwstr/>
  </property>
  <property fmtid="{D5CDD505-2E9C-101B-9397-08002B2CF9AE}" pid="74" name="DIAFolderBoxInformation">
    <vt:lpwstr/>
  </property>
  <property fmtid="{D5CDD505-2E9C-101B-9397-08002B2CF9AE}" pid="75" name="EmCompanies">
    <vt:lpwstr/>
  </property>
  <property fmtid="{D5CDD505-2E9C-101B-9397-08002B2CF9AE}" pid="76" name="EmFromSMTPAddress">
    <vt:lpwstr/>
  </property>
  <property fmtid="{D5CDD505-2E9C-101B-9397-08002B2CF9AE}" pid="77" name="DIADocumentTypeDIA">
    <vt:lpwstr/>
  </property>
  <property fmtid="{D5CDD505-2E9C-101B-9397-08002B2CF9AE}" pid="78" name="DIALoanStatus">
    <vt:lpwstr/>
  </property>
  <property fmtid="{D5CDD505-2E9C-101B-9397-08002B2CF9AE}" pid="79" name="EmAttachCount">
    <vt:lpwstr/>
  </property>
  <property fmtid="{D5CDD505-2E9C-101B-9397-08002B2CF9AE}" pid="80" name="DIALegacyCreatedByDIA">
    <vt:lpwstr/>
  </property>
  <property fmtid="{D5CDD505-2E9C-101B-9397-08002B2CF9AE}" pid="81" name="DIALegacyCommentsDIA">
    <vt:lpwstr/>
  </property>
  <property fmtid="{D5CDD505-2E9C-101B-9397-08002B2CF9AE}" pid="82" name="EmReceivedOnBehalfOfName">
    <vt:lpwstr/>
  </property>
  <property fmtid="{D5CDD505-2E9C-101B-9397-08002B2CF9AE}" pid="83" name="DIABusinessActivity">
    <vt:lpwstr/>
  </property>
  <property fmtid="{D5CDD505-2E9C-101B-9397-08002B2CF9AE}" pid="84" name="DIAClassificationLevel6">
    <vt:lpwstr/>
  </property>
  <property fmtid="{D5CDD505-2E9C-101B-9397-08002B2CF9AE}" pid="85" name="DIADocumentAuthor">
    <vt:lpwstr/>
  </property>
  <property fmtid="{D5CDD505-2E9C-101B-9397-08002B2CF9AE}" pid="86" name="DIAFolderGroupPermissions">
    <vt:lpwstr/>
  </property>
  <property fmtid="{D5CDD505-2E9C-101B-9397-08002B2CF9AE}" pid="87" name="DIAClassificationLevel1">
    <vt:lpwstr/>
  </property>
  <property fmtid="{D5CDD505-2E9C-101B-9397-08002B2CF9AE}" pid="88" name="DIARelatedItems">
    <vt:lpwstr/>
  </property>
  <property fmtid="{D5CDD505-2E9C-101B-9397-08002B2CF9AE}" pid="89" name="EmReplyRecipientNames">
    <vt:lpwstr/>
  </property>
  <property fmtid="{D5CDD505-2E9C-101B-9397-08002B2CF9AE}" pid="90" name="EmReplyRecipients">
    <vt:lpwstr/>
  </property>
  <property fmtid="{D5CDD505-2E9C-101B-9397-08002B2CF9AE}" pid="91" name="EmRetentionPolicyName">
    <vt:lpwstr/>
  </property>
  <property fmtid="{D5CDD505-2E9C-101B-9397-08002B2CF9AE}" pid="92" name="RevIMBCS">
    <vt:lpwstr/>
  </property>
</Properties>
</file>